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AB28" i="3"/>
  <c r="AC28" s="1"/>
  <c r="L28" s="1"/>
  <c r="AB23"/>
  <c r="AC23" s="1"/>
  <c r="E23" s="1"/>
  <c r="O17" i="5" s="1"/>
  <c r="AB21" i="3"/>
  <c r="AC21" s="1"/>
  <c r="H21" s="1"/>
  <c r="AB22"/>
  <c r="AC22" s="1"/>
  <c r="E22" s="1"/>
  <c r="O26" i="5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AB20" i="4"/>
  <c r="AC20" s="1"/>
  <c r="E20" s="1"/>
  <c r="D29" i="5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<sst xmlns="http://schemas.openxmlformats.org/spreadsheetml/2006/main" count="588" uniqueCount="142">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</sst>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2" xfId="0" applyNumberFormat="1" applyBorder="1" applyAlignment="1">
      <alignment horizontal="center" vertical="center"/>
    </xf>
    <xf numFmtId="2" fontId="14" fillId="0" borderId="23" xfId="0" applyNumberFormat="1" applyFont="1" applyBorder="1" applyAlignment="1">
      <alignment horizontal="center" vertical="center"/>
    </xf>
    <xf numFmtId="2" fontId="14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2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 applyProtection="1">
      <alignment horizontal="center" vertical="center"/>
      <protection locked="0"/>
    </xf>
    <xf numFmtId="2" fontId="14" fillId="0" borderId="1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2" fontId="13" fillId="0" borderId="23" xfId="0" applyNumberFormat="1" applyFont="1" applyBorder="1" applyAlignment="1" applyProtection="1">
      <alignment horizontal="center" vertical="center"/>
      <protection locked="0"/>
    </xf>
    <xf numFmtId="2" fontId="13" fillId="0" borderId="23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/>
    </xf>
    <xf numFmtId="2" fontId="13" fillId="0" borderId="15" xfId="0" applyNumberFormat="1" applyFont="1" applyBorder="1" applyAlignment="1" applyProtection="1">
      <alignment horizontal="center" vertical="center"/>
      <protection locked="0"/>
    </xf>
    <xf numFmtId="2" fontId="1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2" fontId="14" fillId="0" borderId="15" xfId="0" applyNumberFormat="1" applyFont="1" applyBorder="1" applyAlignment="1" applyProtection="1">
      <alignment horizontal="center" vertical="center"/>
      <protection locked="0"/>
    </xf>
    <xf numFmtId="2" fontId="14" fillId="0" borderId="1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 applyProtection="1">
      <alignment horizontal="center" vertical="center"/>
      <protection locked="0"/>
    </xf>
    <xf numFmtId="2" fontId="13" fillId="0" borderId="1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7" t="s">
        <v>46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9"/>
    </row>
    <row r="3" spans="2:33" ht="15" customHeight="1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2"/>
    </row>
    <row r="4" spans="2:33" ht="15" customHeight="1" thickBot="1"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5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7" t="s">
        <v>26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6" t="s">
        <v>1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8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9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1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9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1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2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4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125" t="s">
        <v>2</v>
      </c>
      <c r="E17" s="126"/>
      <c r="F17" s="126"/>
      <c r="G17" s="126"/>
      <c r="H17" s="126"/>
      <c r="I17" s="126"/>
      <c r="J17" s="126"/>
      <c r="K17" s="126"/>
      <c r="L17" s="126"/>
      <c r="M17" s="127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128"/>
      <c r="E18" s="129"/>
      <c r="F18" s="129"/>
      <c r="G18" s="129"/>
      <c r="H18" s="129"/>
      <c r="I18" s="129"/>
      <c r="J18" s="129"/>
      <c r="K18" s="129"/>
      <c r="L18" s="129"/>
      <c r="M18" s="130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131" t="s">
        <v>5</v>
      </c>
      <c r="G19" s="132"/>
      <c r="H19" s="131" t="s">
        <v>6</v>
      </c>
      <c r="I19" s="132"/>
      <c r="J19" s="131" t="s">
        <v>7</v>
      </c>
      <c r="K19" s="132"/>
      <c r="L19" s="131" t="s">
        <v>8</v>
      </c>
      <c r="M19" s="141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0"/>
      <c r="AE19" s="140"/>
      <c r="AF19" s="136"/>
      <c r="AG19" s="136"/>
      <c r="AH19" s="33"/>
    </row>
    <row r="20" spans="4:34">
      <c r="D20" s="39" t="s">
        <v>17</v>
      </c>
      <c r="E20" s="40" t="str">
        <f>VLOOKUP(AC20,$U$20:$AB$31,2)</f>
        <v>GustavoTFP</v>
      </c>
      <c r="F20" s="137">
        <f>VLOOKUP(AC20,$U$20:$AB$31,3)</f>
        <v>33</v>
      </c>
      <c r="G20" s="137"/>
      <c r="H20" s="138">
        <f>VLOOKUP(AC20,$U$20:$AB$31,4)</f>
        <v>678.51</v>
      </c>
      <c r="I20" s="138"/>
      <c r="J20" s="138">
        <f>VLOOKUP(AC20,$U$20:$AB$31,5)</f>
        <v>418.03000000000003</v>
      </c>
      <c r="K20" s="138"/>
      <c r="L20" s="138">
        <f>VLOOKUP(AC20,$U$20:$AB$31,6)</f>
        <v>260.47999999999996</v>
      </c>
      <c r="M20" s="139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134">
        <f t="shared" ref="F21:F31" si="1">VLOOKUP(AC21,$U$20:$AB$31,3)</f>
        <v>27</v>
      </c>
      <c r="G21" s="134"/>
      <c r="H21" s="133">
        <f t="shared" ref="H21:H31" si="2">VLOOKUP(AC21,$U$20:$AB$31,4)</f>
        <v>560.11</v>
      </c>
      <c r="I21" s="133"/>
      <c r="J21" s="133">
        <f t="shared" ref="J21:J31" si="3">VLOOKUP(AC21,$U$20:$AB$31,5)</f>
        <v>422</v>
      </c>
      <c r="K21" s="133"/>
      <c r="L21" s="133">
        <f t="shared" ref="L21:L31" si="4">VLOOKUP(AC21,$U$20:$AB$31,6)</f>
        <v>138.11000000000001</v>
      </c>
      <c r="M21" s="135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134">
        <f t="shared" si="1"/>
        <v>24</v>
      </c>
      <c r="G22" s="134"/>
      <c r="H22" s="133">
        <f t="shared" si="2"/>
        <v>542.48</v>
      </c>
      <c r="I22" s="133"/>
      <c r="J22" s="133">
        <f t="shared" si="3"/>
        <v>389</v>
      </c>
      <c r="K22" s="133"/>
      <c r="L22" s="133">
        <f t="shared" si="4"/>
        <v>153.48000000000002</v>
      </c>
      <c r="M22" s="135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134">
        <f t="shared" si="1"/>
        <v>24</v>
      </c>
      <c r="G23" s="134"/>
      <c r="H23" s="133">
        <f t="shared" si="2"/>
        <v>542.91000000000008</v>
      </c>
      <c r="I23" s="133"/>
      <c r="J23" s="133">
        <f t="shared" si="3"/>
        <v>498.88</v>
      </c>
      <c r="K23" s="133"/>
      <c r="L23" s="133">
        <f t="shared" si="4"/>
        <v>44.030000000000086</v>
      </c>
      <c r="M23" s="135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92">
        <f t="shared" si="1"/>
        <v>18</v>
      </c>
      <c r="G24" s="92"/>
      <c r="H24" s="93">
        <f t="shared" si="2"/>
        <v>548.01</v>
      </c>
      <c r="I24" s="93"/>
      <c r="J24" s="93">
        <f t="shared" si="3"/>
        <v>435.53000000000003</v>
      </c>
      <c r="K24" s="93"/>
      <c r="L24" s="93">
        <f t="shared" si="4"/>
        <v>112.47999999999996</v>
      </c>
      <c r="M24" s="94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92">
        <f t="shared" si="1"/>
        <v>18</v>
      </c>
      <c r="G25" s="92"/>
      <c r="H25" s="93">
        <f t="shared" si="2"/>
        <v>604.13</v>
      </c>
      <c r="I25" s="93"/>
      <c r="J25" s="93">
        <f t="shared" si="3"/>
        <v>551.71</v>
      </c>
      <c r="K25" s="93"/>
      <c r="L25" s="93">
        <f t="shared" si="4"/>
        <v>52.419999999999959</v>
      </c>
      <c r="M25" s="94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92">
        <f t="shared" si="1"/>
        <v>15</v>
      </c>
      <c r="G26" s="92"/>
      <c r="H26" s="93">
        <f t="shared" si="2"/>
        <v>521.34</v>
      </c>
      <c r="I26" s="93"/>
      <c r="J26" s="93">
        <f t="shared" si="3"/>
        <v>451.16999999999996</v>
      </c>
      <c r="K26" s="93"/>
      <c r="L26" s="93">
        <f t="shared" si="4"/>
        <v>70.170000000000073</v>
      </c>
      <c r="M26" s="94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92">
        <f t="shared" si="1"/>
        <v>15</v>
      </c>
      <c r="G27" s="92"/>
      <c r="H27" s="93">
        <f t="shared" si="2"/>
        <v>529.43000000000006</v>
      </c>
      <c r="I27" s="93"/>
      <c r="J27" s="93">
        <f t="shared" si="3"/>
        <v>541.63</v>
      </c>
      <c r="K27" s="93"/>
      <c r="L27" s="93">
        <f t="shared" si="4"/>
        <v>-12.199999999999932</v>
      </c>
      <c r="M27" s="94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92">
        <f t="shared" si="1"/>
        <v>9</v>
      </c>
      <c r="G28" s="92"/>
      <c r="H28" s="93">
        <f t="shared" si="2"/>
        <v>409.09</v>
      </c>
      <c r="I28" s="93"/>
      <c r="J28" s="93">
        <f t="shared" si="3"/>
        <v>536.66999999999996</v>
      </c>
      <c r="K28" s="93"/>
      <c r="L28" s="93">
        <f t="shared" si="4"/>
        <v>-127.57999999999998</v>
      </c>
      <c r="M28" s="94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92">
        <f t="shared" si="1"/>
        <v>6</v>
      </c>
      <c r="G29" s="92"/>
      <c r="H29" s="93">
        <f t="shared" si="2"/>
        <v>375.46000000000004</v>
      </c>
      <c r="I29" s="93"/>
      <c r="J29" s="93">
        <f t="shared" si="3"/>
        <v>569.40000000000009</v>
      </c>
      <c r="K29" s="93"/>
      <c r="L29" s="93">
        <f t="shared" si="4"/>
        <v>-193.94000000000005</v>
      </c>
      <c r="M29" s="94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92">
        <f t="shared" si="1"/>
        <v>6</v>
      </c>
      <c r="G30" s="92"/>
      <c r="H30" s="93">
        <f t="shared" si="2"/>
        <v>348.62</v>
      </c>
      <c r="I30" s="93"/>
      <c r="J30" s="93">
        <f t="shared" si="3"/>
        <v>544.22</v>
      </c>
      <c r="K30" s="93"/>
      <c r="L30" s="93">
        <f t="shared" si="4"/>
        <v>-195.60000000000002</v>
      </c>
      <c r="M30" s="94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95">
        <f t="shared" si="1"/>
        <v>3</v>
      </c>
      <c r="G31" s="95"/>
      <c r="H31" s="96">
        <f t="shared" si="2"/>
        <v>321.39999999999998</v>
      </c>
      <c r="I31" s="96"/>
      <c r="J31" s="96">
        <f t="shared" si="3"/>
        <v>590.28000000000009</v>
      </c>
      <c r="K31" s="96"/>
      <c r="L31" s="96">
        <f t="shared" si="4"/>
        <v>-268.88000000000011</v>
      </c>
      <c r="M31" s="97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101" t="s">
        <v>37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3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104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6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98" t="str">
        <f>V31</f>
        <v>Engenheirense</v>
      </c>
      <c r="E36" s="100"/>
      <c r="F36" s="49">
        <v>67.03</v>
      </c>
      <c r="G36" s="50" t="s">
        <v>25</v>
      </c>
      <c r="H36" s="51">
        <v>64.56</v>
      </c>
      <c r="I36" s="98" t="str">
        <f>V24</f>
        <v>Strenght a.L</v>
      </c>
      <c r="J36" s="99"/>
      <c r="K36" s="99"/>
      <c r="L36" s="99"/>
      <c r="M36" s="99"/>
      <c r="N36" s="99"/>
      <c r="O36" s="99"/>
      <c r="P36" s="100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91" t="str">
        <f>V28</f>
        <v>Time de segunda FC</v>
      </c>
      <c r="E37" s="91"/>
      <c r="F37" s="51">
        <v>20.29</v>
      </c>
      <c r="G37" s="50" t="s">
        <v>25</v>
      </c>
      <c r="H37" s="49">
        <v>68.28</v>
      </c>
      <c r="I37" s="91" t="str">
        <f>V29</f>
        <v>GustavoTFP</v>
      </c>
      <c r="J37" s="91"/>
      <c r="K37" s="91"/>
      <c r="L37" s="91"/>
      <c r="M37" s="91"/>
      <c r="N37" s="91"/>
      <c r="O37" s="91"/>
      <c r="P37" s="91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98" t="str">
        <f>V20</f>
        <v>secapimenteira</v>
      </c>
      <c r="E38" s="100"/>
      <c r="F38" s="49">
        <v>66.510000000000005</v>
      </c>
      <c r="G38" s="50" t="s">
        <v>25</v>
      </c>
      <c r="H38" s="51">
        <v>21.52</v>
      </c>
      <c r="I38" s="98" t="str">
        <f>V25</f>
        <v>A.A Perdido no Mato</v>
      </c>
      <c r="J38" s="99"/>
      <c r="K38" s="99"/>
      <c r="L38" s="99"/>
      <c r="M38" s="99"/>
      <c r="N38" s="99"/>
      <c r="O38" s="99"/>
      <c r="P38" s="100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91" t="str">
        <f>V22</f>
        <v>Tribe of Gypsies</v>
      </c>
      <c r="E39" s="91"/>
      <c r="F39" s="51">
        <v>37.880000000000003</v>
      </c>
      <c r="G39" s="50" t="s">
        <v>25</v>
      </c>
      <c r="H39" s="49">
        <v>51.56</v>
      </c>
      <c r="I39" s="91" t="str">
        <f>V27</f>
        <v>SADYMENGO</v>
      </c>
      <c r="J39" s="91"/>
      <c r="K39" s="91"/>
      <c r="L39" s="91"/>
      <c r="M39" s="91"/>
      <c r="N39" s="91"/>
      <c r="O39" s="91"/>
      <c r="P39" s="91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91" t="str">
        <f>V30</f>
        <v>Comicu</v>
      </c>
      <c r="E40" s="91"/>
      <c r="F40" s="49">
        <v>55.83</v>
      </c>
      <c r="G40" s="50" t="s">
        <v>25</v>
      </c>
      <c r="H40" s="51">
        <v>52.01</v>
      </c>
      <c r="I40" s="91" t="str">
        <f>V26</f>
        <v>Spada C.R.F.C</v>
      </c>
      <c r="J40" s="91"/>
      <c r="K40" s="91"/>
      <c r="L40" s="91"/>
      <c r="M40" s="91"/>
      <c r="N40" s="91"/>
      <c r="O40" s="91"/>
      <c r="P40" s="91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91" t="str">
        <f>V23</f>
        <v>Nao intendo futebol</v>
      </c>
      <c r="E41" s="91"/>
      <c r="F41" s="49">
        <v>90.01</v>
      </c>
      <c r="G41" s="50" t="s">
        <v>25</v>
      </c>
      <c r="H41" s="51">
        <v>84.86</v>
      </c>
      <c r="I41" s="91" t="str">
        <f>V21</f>
        <v>Vascaero FC</v>
      </c>
      <c r="J41" s="91"/>
      <c r="K41" s="91"/>
      <c r="L41" s="91"/>
      <c r="M41" s="91"/>
      <c r="N41" s="91"/>
      <c r="O41" s="91"/>
      <c r="P41" s="91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101" t="s">
        <v>36</v>
      </c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3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104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6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98" t="str">
        <f>V23</f>
        <v>Nao intendo futebol</v>
      </c>
      <c r="E46" s="100"/>
      <c r="F46" s="52">
        <v>40.04</v>
      </c>
      <c r="G46" s="53" t="s">
        <v>25</v>
      </c>
      <c r="H46" s="54">
        <v>50.39</v>
      </c>
      <c r="I46" s="98" t="str">
        <f>V20</f>
        <v>secapimenteira</v>
      </c>
      <c r="J46" s="99"/>
      <c r="K46" s="99"/>
      <c r="L46" s="99"/>
      <c r="M46" s="99"/>
      <c r="N46" s="99"/>
      <c r="O46" s="99"/>
      <c r="P46" s="100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91" t="str">
        <f>V24</f>
        <v>Strenght a.L</v>
      </c>
      <c r="E47" s="91"/>
      <c r="F47" s="52">
        <v>1.04</v>
      </c>
      <c r="G47" s="53" t="s">
        <v>25</v>
      </c>
      <c r="H47" s="54">
        <v>52.77</v>
      </c>
      <c r="I47" s="91" t="str">
        <f>V26</f>
        <v>Spada C.R.F.C</v>
      </c>
      <c r="J47" s="91"/>
      <c r="K47" s="91"/>
      <c r="L47" s="91"/>
      <c r="M47" s="91"/>
      <c r="N47" s="91"/>
      <c r="O47" s="91"/>
      <c r="P47" s="91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98" t="str">
        <f>V29</f>
        <v>GustavoTFP</v>
      </c>
      <c r="E48" s="100"/>
      <c r="F48" s="54">
        <v>63.62</v>
      </c>
      <c r="G48" s="53" t="s">
        <v>25</v>
      </c>
      <c r="H48" s="52">
        <v>38.340000000000003</v>
      </c>
      <c r="I48" s="98" t="str">
        <f>V27</f>
        <v>SADYMENGO</v>
      </c>
      <c r="J48" s="99"/>
      <c r="K48" s="99"/>
      <c r="L48" s="99"/>
      <c r="M48" s="99"/>
      <c r="N48" s="99"/>
      <c r="O48" s="99"/>
      <c r="P48" s="100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91" t="str">
        <f>V25</f>
        <v>A.A Perdido no Mato</v>
      </c>
      <c r="E49" s="91"/>
      <c r="F49" s="52">
        <v>39.270000000000003</v>
      </c>
      <c r="G49" s="53" t="s">
        <v>25</v>
      </c>
      <c r="H49" s="54">
        <v>63.45</v>
      </c>
      <c r="I49" s="91" t="str">
        <f>V28</f>
        <v>Time de segunda FC</v>
      </c>
      <c r="J49" s="91"/>
      <c r="K49" s="91"/>
      <c r="L49" s="91"/>
      <c r="M49" s="91"/>
      <c r="N49" s="91"/>
      <c r="O49" s="91"/>
      <c r="P49" s="91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91" t="str">
        <f>V21</f>
        <v>Vascaero FC</v>
      </c>
      <c r="E50" s="91"/>
      <c r="F50" s="54">
        <v>74.290000000000006</v>
      </c>
      <c r="G50" s="53" t="s">
        <v>25</v>
      </c>
      <c r="H50" s="52">
        <v>45.37</v>
      </c>
      <c r="I50" s="91" t="str">
        <f>V22</f>
        <v>Tribe of Gypsies</v>
      </c>
      <c r="J50" s="91"/>
      <c r="K50" s="91"/>
      <c r="L50" s="91"/>
      <c r="M50" s="91"/>
      <c r="N50" s="91"/>
      <c r="O50" s="91"/>
      <c r="P50" s="91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91" t="str">
        <f>V31</f>
        <v>Engenheirense</v>
      </c>
      <c r="E51" s="91"/>
      <c r="F51" s="54">
        <v>43.25</v>
      </c>
      <c r="G51" s="53" t="s">
        <v>25</v>
      </c>
      <c r="H51" s="52">
        <v>32.72</v>
      </c>
      <c r="I51" s="91" t="str">
        <f>V30</f>
        <v>Comicu</v>
      </c>
      <c r="J51" s="91"/>
      <c r="K51" s="91"/>
      <c r="L51" s="91"/>
      <c r="M51" s="91"/>
      <c r="N51" s="91"/>
      <c r="O51" s="91"/>
      <c r="P51" s="91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01" t="s">
        <v>35</v>
      </c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3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04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6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98" t="str">
        <f>V28</f>
        <v>Time de segunda FC</v>
      </c>
      <c r="E56" s="100"/>
      <c r="F56" s="51">
        <v>35.14</v>
      </c>
      <c r="G56" s="50" t="s">
        <v>25</v>
      </c>
      <c r="H56" s="49">
        <v>55.8</v>
      </c>
      <c r="I56" s="98" t="str">
        <f>V24</f>
        <v>Strenght a.L</v>
      </c>
      <c r="J56" s="99"/>
      <c r="K56" s="99"/>
      <c r="L56" s="99"/>
      <c r="M56" s="99"/>
      <c r="N56" s="99"/>
      <c r="O56" s="99"/>
      <c r="P56" s="100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91" t="str">
        <f>V25</f>
        <v>A.A Perdido no Mato</v>
      </c>
      <c r="E57" s="91"/>
      <c r="F57" s="51">
        <v>37.54</v>
      </c>
      <c r="G57" s="50" t="s">
        <v>25</v>
      </c>
      <c r="H57" s="49">
        <v>42.34</v>
      </c>
      <c r="I57" s="91" t="str">
        <f>V21</f>
        <v>Vascaero FC</v>
      </c>
      <c r="J57" s="91"/>
      <c r="K57" s="91"/>
      <c r="L57" s="91"/>
      <c r="M57" s="91"/>
      <c r="N57" s="91"/>
      <c r="O57" s="91"/>
      <c r="P57" s="91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98" t="str">
        <f>V30</f>
        <v>Comicu</v>
      </c>
      <c r="E58" s="100"/>
      <c r="F58" s="49">
        <v>55.6</v>
      </c>
      <c r="G58" s="50" t="s">
        <v>25</v>
      </c>
      <c r="H58" s="51">
        <v>37.39</v>
      </c>
      <c r="I58" s="98" t="str">
        <f>V23</f>
        <v>Nao intendo futebol</v>
      </c>
      <c r="J58" s="99"/>
      <c r="K58" s="99"/>
      <c r="L58" s="99"/>
      <c r="M58" s="99"/>
      <c r="N58" s="99"/>
      <c r="O58" s="99"/>
      <c r="P58" s="100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91" t="str">
        <f>V26</f>
        <v>Spada C.R.F.C</v>
      </c>
      <c r="E59" s="91"/>
      <c r="F59" s="51">
        <v>60.2</v>
      </c>
      <c r="G59" s="50" t="s">
        <v>25</v>
      </c>
      <c r="H59" s="49">
        <v>74.180000000000007</v>
      </c>
      <c r="I59" s="91" t="str">
        <f>V29</f>
        <v>GustavoTFP</v>
      </c>
      <c r="J59" s="91"/>
      <c r="K59" s="91"/>
      <c r="L59" s="91"/>
      <c r="M59" s="91"/>
      <c r="N59" s="91"/>
      <c r="O59" s="91"/>
      <c r="P59" s="91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91" t="str">
        <f>V22</f>
        <v>Tribe of Gypsies</v>
      </c>
      <c r="E60" s="91"/>
      <c r="F60" s="51">
        <v>48.3</v>
      </c>
      <c r="G60" s="50" t="s">
        <v>25</v>
      </c>
      <c r="H60" s="49">
        <v>58.18</v>
      </c>
      <c r="I60" s="91" t="str">
        <f>V20</f>
        <v>secapimenteira</v>
      </c>
      <c r="J60" s="91"/>
      <c r="K60" s="91"/>
      <c r="L60" s="91"/>
      <c r="M60" s="91"/>
      <c r="N60" s="91"/>
      <c r="O60" s="91"/>
      <c r="P60" s="91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91" t="str">
        <f>V27</f>
        <v>SADYMENGO</v>
      </c>
      <c r="E61" s="91"/>
      <c r="F61" s="51">
        <v>39.299999999999997</v>
      </c>
      <c r="G61" s="50" t="s">
        <v>25</v>
      </c>
      <c r="H61" s="49">
        <v>44.04</v>
      </c>
      <c r="I61" s="91" t="str">
        <f>V31</f>
        <v>Engenheirense</v>
      </c>
      <c r="J61" s="91"/>
      <c r="K61" s="91"/>
      <c r="L61" s="91"/>
      <c r="M61" s="91"/>
      <c r="N61" s="91"/>
      <c r="O61" s="91"/>
      <c r="P61" s="91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01" t="s">
        <v>34</v>
      </c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3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04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6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98" t="str">
        <f>V26</f>
        <v>Spada C.R.F.C</v>
      </c>
      <c r="E66" s="100"/>
      <c r="F66" s="54">
        <v>36.96</v>
      </c>
      <c r="G66" s="53" t="s">
        <v>25</v>
      </c>
      <c r="H66" s="52">
        <v>34.15</v>
      </c>
      <c r="I66" s="98" t="str">
        <f>V27</f>
        <v>SADYMENGO</v>
      </c>
      <c r="J66" s="99"/>
      <c r="K66" s="99"/>
      <c r="L66" s="99"/>
      <c r="M66" s="99"/>
      <c r="N66" s="99"/>
      <c r="O66" s="99"/>
      <c r="P66" s="100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91" t="str">
        <f>V22</f>
        <v>Tribe of Gypsies</v>
      </c>
      <c r="E67" s="91"/>
      <c r="F67" s="52">
        <v>29.93</v>
      </c>
      <c r="G67" s="53" t="s">
        <v>25</v>
      </c>
      <c r="H67" s="54">
        <v>37.56</v>
      </c>
      <c r="I67" s="91" t="str">
        <f>V30</f>
        <v>Comicu</v>
      </c>
      <c r="J67" s="91"/>
      <c r="K67" s="91"/>
      <c r="L67" s="91"/>
      <c r="M67" s="91"/>
      <c r="N67" s="91"/>
      <c r="O67" s="91"/>
      <c r="P67" s="91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98" t="str">
        <f>V23</f>
        <v>Nao intendo futebol</v>
      </c>
      <c r="E68" s="100"/>
      <c r="F68" s="52">
        <v>38.56</v>
      </c>
      <c r="G68" s="53" t="s">
        <v>25</v>
      </c>
      <c r="H68" s="54">
        <v>40.630000000000003</v>
      </c>
      <c r="I68" s="98" t="str">
        <f>V31</f>
        <v>Engenheirense</v>
      </c>
      <c r="J68" s="99"/>
      <c r="K68" s="99"/>
      <c r="L68" s="99"/>
      <c r="M68" s="99"/>
      <c r="N68" s="99"/>
      <c r="O68" s="99"/>
      <c r="P68" s="100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91" t="str">
        <f>V21</f>
        <v>Vascaero FC</v>
      </c>
      <c r="E69" s="91"/>
      <c r="F69" s="54">
        <v>49.76</v>
      </c>
      <c r="G69" s="53" t="s">
        <v>25</v>
      </c>
      <c r="H69" s="52">
        <v>30.89</v>
      </c>
      <c r="I69" s="91" t="str">
        <f>V28</f>
        <v>Time de segunda FC</v>
      </c>
      <c r="J69" s="91"/>
      <c r="K69" s="91"/>
      <c r="L69" s="91"/>
      <c r="M69" s="91"/>
      <c r="N69" s="91"/>
      <c r="O69" s="91"/>
      <c r="P69" s="91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91" t="str">
        <f>V24</f>
        <v>Strenght a.L</v>
      </c>
      <c r="E70" s="91"/>
      <c r="F70" s="52">
        <v>26.36</v>
      </c>
      <c r="G70" s="53" t="s">
        <v>25</v>
      </c>
      <c r="H70" s="54">
        <v>27.75</v>
      </c>
      <c r="I70" s="91" t="str">
        <f>V25</f>
        <v>A.A Perdido no Mato</v>
      </c>
      <c r="J70" s="91"/>
      <c r="K70" s="91"/>
      <c r="L70" s="91"/>
      <c r="M70" s="91"/>
      <c r="N70" s="91"/>
      <c r="O70" s="91"/>
      <c r="P70" s="91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91" t="str">
        <f>V20</f>
        <v>secapimenteira</v>
      </c>
      <c r="E71" s="91"/>
      <c r="F71" s="52">
        <v>27.84</v>
      </c>
      <c r="G71" s="53" t="s">
        <v>25</v>
      </c>
      <c r="H71" s="54">
        <v>37.159999999999997</v>
      </c>
      <c r="I71" s="91" t="str">
        <f>V29</f>
        <v>GustavoTFP</v>
      </c>
      <c r="J71" s="91"/>
      <c r="K71" s="91"/>
      <c r="L71" s="91"/>
      <c r="M71" s="91"/>
      <c r="N71" s="91"/>
      <c r="O71" s="91"/>
      <c r="P71" s="91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01" t="s">
        <v>33</v>
      </c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3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04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6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98" t="str">
        <f>V25</f>
        <v>A.A Perdido no Mato</v>
      </c>
      <c r="E76" s="100"/>
      <c r="F76" s="51">
        <v>9.7799999999999994</v>
      </c>
      <c r="G76" s="50" t="s">
        <v>25</v>
      </c>
      <c r="H76" s="49">
        <v>47.49</v>
      </c>
      <c r="I76" s="98" t="str">
        <f>V23</f>
        <v>Nao intendo futebol</v>
      </c>
      <c r="J76" s="99"/>
      <c r="K76" s="99"/>
      <c r="L76" s="99"/>
      <c r="M76" s="99"/>
      <c r="N76" s="99"/>
      <c r="O76" s="99"/>
      <c r="P76" s="100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91" t="str">
        <f>V28</f>
        <v>Time de segunda FC</v>
      </c>
      <c r="E77" s="91"/>
      <c r="F77" s="51">
        <v>41.63</v>
      </c>
      <c r="G77" s="50" t="s">
        <v>25</v>
      </c>
      <c r="H77" s="49">
        <v>48.41</v>
      </c>
      <c r="I77" s="91" t="str">
        <f>V22</f>
        <v>Tribe of Gypsies</v>
      </c>
      <c r="J77" s="91"/>
      <c r="K77" s="91"/>
      <c r="L77" s="91"/>
      <c r="M77" s="91"/>
      <c r="N77" s="91"/>
      <c r="O77" s="91"/>
      <c r="P77" s="91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98" t="str">
        <f>V30</f>
        <v>Comicu</v>
      </c>
      <c r="E78" s="100"/>
      <c r="F78" s="49">
        <v>38.450000000000003</v>
      </c>
      <c r="G78" s="50" t="s">
        <v>25</v>
      </c>
      <c r="H78" s="51">
        <v>38.42</v>
      </c>
      <c r="I78" s="98" t="str">
        <f>V20</f>
        <v>secapimenteira</v>
      </c>
      <c r="J78" s="99"/>
      <c r="K78" s="99"/>
      <c r="L78" s="99"/>
      <c r="M78" s="99"/>
      <c r="N78" s="99"/>
      <c r="O78" s="99"/>
      <c r="P78" s="100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91" t="str">
        <f>V27</f>
        <v>SADYMENGO</v>
      </c>
      <c r="E79" s="91"/>
      <c r="F79" s="49">
        <v>66.56</v>
      </c>
      <c r="G79" s="50" t="s">
        <v>25</v>
      </c>
      <c r="H79" s="51">
        <v>44.72</v>
      </c>
      <c r="I79" s="91" t="str">
        <f>V24</f>
        <v>Strenght a.L</v>
      </c>
      <c r="J79" s="91"/>
      <c r="K79" s="91"/>
      <c r="L79" s="91"/>
      <c r="M79" s="91"/>
      <c r="N79" s="91"/>
      <c r="O79" s="91"/>
      <c r="P79" s="91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91" t="str">
        <f>V29</f>
        <v>GustavoTFP</v>
      </c>
      <c r="E80" s="91"/>
      <c r="F80" s="49">
        <v>55.19</v>
      </c>
      <c r="G80" s="50" t="s">
        <v>25</v>
      </c>
      <c r="H80" s="51">
        <v>33.4</v>
      </c>
      <c r="I80" s="91" t="str">
        <f>V31</f>
        <v>Engenheirense</v>
      </c>
      <c r="J80" s="91"/>
      <c r="K80" s="91"/>
      <c r="L80" s="91"/>
      <c r="M80" s="91"/>
      <c r="N80" s="91"/>
      <c r="O80" s="91"/>
      <c r="P80" s="91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91" t="str">
        <f>V21</f>
        <v>Vascaero FC</v>
      </c>
      <c r="E81" s="91"/>
      <c r="F81" s="51">
        <v>36.15</v>
      </c>
      <c r="G81" s="50" t="s">
        <v>25</v>
      </c>
      <c r="H81" s="49">
        <v>56.05</v>
      </c>
      <c r="I81" s="91" t="str">
        <f>V26</f>
        <v>Spada C.R.F.C</v>
      </c>
      <c r="J81" s="91"/>
      <c r="K81" s="91"/>
      <c r="L81" s="91"/>
      <c r="M81" s="91"/>
      <c r="N81" s="91"/>
      <c r="O81" s="91"/>
      <c r="P81" s="91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01" t="s">
        <v>32</v>
      </c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3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04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6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98" t="str">
        <f>V31</f>
        <v>Engenheirense</v>
      </c>
      <c r="E86" s="100"/>
      <c r="F86" s="49">
        <v>60.89</v>
      </c>
      <c r="G86" s="50" t="s">
        <v>25</v>
      </c>
      <c r="H86" s="51">
        <v>43.07</v>
      </c>
      <c r="I86" s="98" t="str">
        <f>V22</f>
        <v>Tribe of Gypsies</v>
      </c>
      <c r="J86" s="99"/>
      <c r="K86" s="99"/>
      <c r="L86" s="99"/>
      <c r="M86" s="99"/>
      <c r="N86" s="99"/>
      <c r="O86" s="99"/>
      <c r="P86" s="100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91" t="str">
        <f>V26</f>
        <v>Spada C.R.F.C</v>
      </c>
      <c r="E87" s="91"/>
      <c r="F87" s="49">
        <v>50.09</v>
      </c>
      <c r="G87" s="50" t="s">
        <v>25</v>
      </c>
      <c r="H87" s="51">
        <v>42.05</v>
      </c>
      <c r="I87" s="91" t="str">
        <f>V23</f>
        <v>Nao intendo futebol</v>
      </c>
      <c r="J87" s="91"/>
      <c r="K87" s="91"/>
      <c r="L87" s="91"/>
      <c r="M87" s="91"/>
      <c r="N87" s="91"/>
      <c r="O87" s="91"/>
      <c r="P87" s="91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98" t="str">
        <f>V30</f>
        <v>Comicu</v>
      </c>
      <c r="E88" s="100"/>
      <c r="F88" s="49">
        <v>73.290000000000006</v>
      </c>
      <c r="G88" s="50" t="s">
        <v>25</v>
      </c>
      <c r="H88" s="51">
        <v>7.4</v>
      </c>
      <c r="I88" s="98" t="str">
        <f>V28</f>
        <v>Time de segunda FC</v>
      </c>
      <c r="J88" s="99"/>
      <c r="K88" s="99"/>
      <c r="L88" s="99"/>
      <c r="M88" s="99"/>
      <c r="N88" s="99"/>
      <c r="O88" s="99"/>
      <c r="P88" s="100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91" t="str">
        <f>V24</f>
        <v>Strenght a.L</v>
      </c>
      <c r="E89" s="91"/>
      <c r="F89" s="51">
        <v>7.15</v>
      </c>
      <c r="G89" s="50" t="s">
        <v>25</v>
      </c>
      <c r="H89" s="49">
        <v>78.59</v>
      </c>
      <c r="I89" s="91" t="str">
        <f>V29</f>
        <v>GustavoTFP</v>
      </c>
      <c r="J89" s="91"/>
      <c r="K89" s="91"/>
      <c r="L89" s="91"/>
      <c r="M89" s="91"/>
      <c r="N89" s="91"/>
      <c r="O89" s="91"/>
      <c r="P89" s="91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91" t="str">
        <f>V27</f>
        <v>SADYMENGO</v>
      </c>
      <c r="E90" s="91"/>
      <c r="F90" s="49">
        <v>48.21</v>
      </c>
      <c r="G90" s="50" t="s">
        <v>25</v>
      </c>
      <c r="H90" s="51">
        <v>24.75</v>
      </c>
      <c r="I90" s="91" t="str">
        <f>V25</f>
        <v>A.A Perdido no Mato</v>
      </c>
      <c r="J90" s="91"/>
      <c r="K90" s="91"/>
      <c r="L90" s="91"/>
      <c r="M90" s="91"/>
      <c r="N90" s="91"/>
      <c r="O90" s="91"/>
      <c r="P90" s="91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91" t="str">
        <f>V20</f>
        <v>secapimenteira</v>
      </c>
      <c r="E91" s="91"/>
      <c r="F91" s="49">
        <v>58.05</v>
      </c>
      <c r="G91" s="50" t="s">
        <v>25</v>
      </c>
      <c r="H91" s="51">
        <v>54.89</v>
      </c>
      <c r="I91" s="91" t="str">
        <f>V21</f>
        <v>Vascaero FC</v>
      </c>
      <c r="J91" s="91"/>
      <c r="K91" s="91"/>
      <c r="L91" s="91"/>
      <c r="M91" s="91"/>
      <c r="N91" s="91"/>
      <c r="O91" s="91"/>
      <c r="P91" s="91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101" t="s">
        <v>31</v>
      </c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3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104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6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98" t="str">
        <f>V21</f>
        <v>Vascaero FC</v>
      </c>
      <c r="E96" s="100"/>
      <c r="F96" s="49">
        <v>52.02</v>
      </c>
      <c r="G96" s="50" t="s">
        <v>25</v>
      </c>
      <c r="H96" s="51">
        <v>33.22</v>
      </c>
      <c r="I96" s="98" t="str">
        <f>V27</f>
        <v>SADYMENGO</v>
      </c>
      <c r="J96" s="99"/>
      <c r="K96" s="99"/>
      <c r="L96" s="99"/>
      <c r="M96" s="99"/>
      <c r="N96" s="99"/>
      <c r="O96" s="99"/>
      <c r="P96" s="100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91" t="str">
        <f>V28</f>
        <v>Time de segunda FC</v>
      </c>
      <c r="E97" s="91"/>
      <c r="F97" s="51">
        <v>35.5</v>
      </c>
      <c r="G97" s="50" t="s">
        <v>25</v>
      </c>
      <c r="H97" s="49">
        <v>59.92</v>
      </c>
      <c r="I97" s="91" t="str">
        <f>V31</f>
        <v>Engenheirense</v>
      </c>
      <c r="J97" s="91"/>
      <c r="K97" s="91"/>
      <c r="L97" s="91"/>
      <c r="M97" s="91"/>
      <c r="N97" s="91"/>
      <c r="O97" s="91"/>
      <c r="P97" s="91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98" t="str">
        <f>V26</f>
        <v>Spada C.R.F.C</v>
      </c>
      <c r="E98" s="100"/>
      <c r="F98" s="49">
        <v>51.16</v>
      </c>
      <c r="G98" s="50" t="s">
        <v>25</v>
      </c>
      <c r="H98" s="51">
        <v>40.25</v>
      </c>
      <c r="I98" s="98" t="str">
        <f>V20</f>
        <v>secapimenteira</v>
      </c>
      <c r="J98" s="99"/>
      <c r="K98" s="99"/>
      <c r="L98" s="99"/>
      <c r="M98" s="99"/>
      <c r="N98" s="99"/>
      <c r="O98" s="99"/>
      <c r="P98" s="100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91" t="str">
        <f>V22</f>
        <v>Tribe of Gypsies</v>
      </c>
      <c r="E99" s="91"/>
      <c r="F99" s="51">
        <v>66.86</v>
      </c>
      <c r="G99" s="50" t="s">
        <v>25</v>
      </c>
      <c r="H99" s="49">
        <v>70.06</v>
      </c>
      <c r="I99" s="91" t="str">
        <f>V29</f>
        <v>GustavoTFP</v>
      </c>
      <c r="J99" s="91"/>
      <c r="K99" s="91"/>
      <c r="L99" s="91"/>
      <c r="M99" s="91"/>
      <c r="N99" s="91"/>
      <c r="O99" s="91"/>
      <c r="P99" s="91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91" t="str">
        <f>V25</f>
        <v>A.A Perdido no Mato</v>
      </c>
      <c r="E100" s="91"/>
      <c r="F100" s="51">
        <v>30.76</v>
      </c>
      <c r="G100" s="50" t="s">
        <v>25</v>
      </c>
      <c r="H100" s="49">
        <v>64.86</v>
      </c>
      <c r="I100" s="91" t="str">
        <f>V30</f>
        <v>Comicu</v>
      </c>
      <c r="J100" s="91"/>
      <c r="K100" s="91"/>
      <c r="L100" s="91"/>
      <c r="M100" s="91"/>
      <c r="N100" s="91"/>
      <c r="O100" s="91"/>
      <c r="P100" s="91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91" t="str">
        <f>V23</f>
        <v>Nao intendo futebol</v>
      </c>
      <c r="E101" s="91"/>
      <c r="F101" s="51">
        <v>20.2</v>
      </c>
      <c r="G101" s="50" t="s">
        <v>25</v>
      </c>
      <c r="H101" s="49">
        <v>27.05</v>
      </c>
      <c r="I101" s="91" t="str">
        <f>V24</f>
        <v>Strenght a.L</v>
      </c>
      <c r="J101" s="91"/>
      <c r="K101" s="91"/>
      <c r="L101" s="91"/>
      <c r="M101" s="91"/>
      <c r="N101" s="91"/>
      <c r="O101" s="91"/>
      <c r="P101" s="91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101" t="s">
        <v>30</v>
      </c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3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104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6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98" t="str">
        <f>V27</f>
        <v>SADYMENGO</v>
      </c>
      <c r="E106" s="100"/>
      <c r="F106" s="49">
        <v>43.09</v>
      </c>
      <c r="G106" s="50" t="s">
        <v>25</v>
      </c>
      <c r="H106" s="51">
        <v>8.9</v>
      </c>
      <c r="I106" s="98" t="str">
        <f>V28</f>
        <v>Time de segunda FC</v>
      </c>
      <c r="J106" s="99"/>
      <c r="K106" s="99"/>
      <c r="L106" s="99"/>
      <c r="M106" s="99"/>
      <c r="N106" s="99"/>
      <c r="O106" s="99"/>
      <c r="P106" s="100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91" t="str">
        <f>V24</f>
        <v>Strenght a.L</v>
      </c>
      <c r="E107" s="91"/>
      <c r="F107" s="51">
        <v>42.24</v>
      </c>
      <c r="G107" s="50" t="s">
        <v>25</v>
      </c>
      <c r="H107" s="49">
        <v>49.66</v>
      </c>
      <c r="I107" s="91" t="str">
        <f>V22</f>
        <v>Tribe of Gypsies</v>
      </c>
      <c r="J107" s="91"/>
      <c r="K107" s="91"/>
      <c r="L107" s="91"/>
      <c r="M107" s="91"/>
      <c r="N107" s="91"/>
      <c r="O107" s="91"/>
      <c r="P107" s="91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98" t="str">
        <f>V20</f>
        <v>secapimenteira</v>
      </c>
      <c r="E108" s="100"/>
      <c r="F108" s="49">
        <v>45.63</v>
      </c>
      <c r="G108" s="50" t="s">
        <v>25</v>
      </c>
      <c r="H108" s="51">
        <v>19.03</v>
      </c>
      <c r="I108" s="98" t="str">
        <f>V31</f>
        <v>Engenheirense</v>
      </c>
      <c r="J108" s="99"/>
      <c r="K108" s="99"/>
      <c r="L108" s="99"/>
      <c r="M108" s="99"/>
      <c r="N108" s="99"/>
      <c r="O108" s="99"/>
      <c r="P108" s="100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91" t="str">
        <f>V29</f>
        <v>GustavoTFP</v>
      </c>
      <c r="E109" s="91"/>
      <c r="F109" s="49">
        <v>46.73</v>
      </c>
      <c r="G109" s="50" t="s">
        <v>25</v>
      </c>
      <c r="H109" s="51">
        <v>14.2</v>
      </c>
      <c r="I109" s="91" t="str">
        <f>V23</f>
        <v>Nao intendo futebol</v>
      </c>
      <c r="J109" s="91"/>
      <c r="K109" s="91"/>
      <c r="L109" s="91"/>
      <c r="M109" s="91"/>
      <c r="N109" s="91"/>
      <c r="O109" s="91"/>
      <c r="P109" s="91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91" t="str">
        <f>V30</f>
        <v>Comicu</v>
      </c>
      <c r="E110" s="91"/>
      <c r="F110" s="49">
        <v>36.200000000000003</v>
      </c>
      <c r="G110" s="50" t="s">
        <v>25</v>
      </c>
      <c r="H110" s="51">
        <v>34.200000000000003</v>
      </c>
      <c r="I110" s="91" t="str">
        <f>V21</f>
        <v>Vascaero FC</v>
      </c>
      <c r="J110" s="91"/>
      <c r="K110" s="91"/>
      <c r="L110" s="91"/>
      <c r="M110" s="91"/>
      <c r="N110" s="91"/>
      <c r="O110" s="91"/>
      <c r="P110" s="91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91" t="str">
        <f>V25</f>
        <v>A.A Perdido no Mato</v>
      </c>
      <c r="E111" s="91"/>
      <c r="F111" s="49">
        <v>32.97</v>
      </c>
      <c r="G111" s="50" t="s">
        <v>25</v>
      </c>
      <c r="H111" s="51">
        <v>28.87</v>
      </c>
      <c r="I111" s="91" t="str">
        <f>V26</f>
        <v>Spada C.R.F.C</v>
      </c>
      <c r="J111" s="91"/>
      <c r="K111" s="91"/>
      <c r="L111" s="91"/>
      <c r="M111" s="91"/>
      <c r="N111" s="91"/>
      <c r="O111" s="91"/>
      <c r="P111" s="91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101" t="s">
        <v>29</v>
      </c>
      <c r="E113" s="102"/>
      <c r="F113" s="102"/>
      <c r="G113" s="102"/>
      <c r="H113" s="102"/>
      <c r="I113" s="102"/>
      <c r="J113" s="102"/>
      <c r="K113" s="102"/>
      <c r="L113" s="102"/>
      <c r="M113" s="102"/>
      <c r="N113" s="102"/>
      <c r="O113" s="102"/>
      <c r="P113" s="103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104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6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91" t="str">
        <f>V27</f>
        <v>SADYMENGO</v>
      </c>
      <c r="E116" s="91"/>
      <c r="F116" s="51">
        <v>60.94</v>
      </c>
      <c r="G116" s="50" t="s">
        <v>25</v>
      </c>
      <c r="H116" s="49">
        <v>71.08</v>
      </c>
      <c r="I116" s="91" t="str">
        <f>V30</f>
        <v>Comicu</v>
      </c>
      <c r="J116" s="91"/>
      <c r="K116" s="91"/>
      <c r="L116" s="91"/>
      <c r="M116" s="91"/>
      <c r="N116" s="91"/>
      <c r="O116" s="91"/>
      <c r="P116" s="91"/>
      <c r="Q116" s="32">
        <f t="shared" si="11"/>
        <v>3</v>
      </c>
      <c r="V116" s="33"/>
    </row>
    <row r="117" spans="3:31">
      <c r="C117" s="32">
        <f t="shared" si="12"/>
        <v>3</v>
      </c>
      <c r="D117" s="91" t="str">
        <f>V29</f>
        <v>GustavoTFP</v>
      </c>
      <c r="E117" s="91"/>
      <c r="F117" s="49">
        <v>50.68</v>
      </c>
      <c r="G117" s="50" t="s">
        <v>25</v>
      </c>
      <c r="H117" s="51">
        <v>50.43</v>
      </c>
      <c r="I117" s="91" t="str">
        <f>V25</f>
        <v>A.A Perdido no Mato</v>
      </c>
      <c r="J117" s="91"/>
      <c r="K117" s="91"/>
      <c r="L117" s="91"/>
      <c r="M117" s="91"/>
      <c r="N117" s="91"/>
      <c r="O117" s="91"/>
      <c r="P117" s="91"/>
      <c r="Q117" s="32">
        <f t="shared" si="11"/>
        <v>0</v>
      </c>
      <c r="V117" s="33"/>
    </row>
    <row r="118" spans="3:31">
      <c r="C118" s="32">
        <f t="shared" si="12"/>
        <v>3</v>
      </c>
      <c r="D118" s="91" t="str">
        <f>V21</f>
        <v>Vascaero FC</v>
      </c>
      <c r="E118" s="91"/>
      <c r="F118" s="49">
        <v>69.38</v>
      </c>
      <c r="G118" s="50" t="s">
        <v>25</v>
      </c>
      <c r="H118" s="51">
        <v>64.66</v>
      </c>
      <c r="I118" s="91" t="str">
        <f>V24</f>
        <v>Strenght a.L</v>
      </c>
      <c r="J118" s="91"/>
      <c r="K118" s="91"/>
      <c r="L118" s="91"/>
      <c r="M118" s="91"/>
      <c r="N118" s="91"/>
      <c r="O118" s="91"/>
      <c r="P118" s="91"/>
      <c r="Q118" s="32">
        <f t="shared" si="11"/>
        <v>0</v>
      </c>
      <c r="V118" s="33"/>
    </row>
    <row r="119" spans="3:31">
      <c r="C119" s="32">
        <f t="shared" si="12"/>
        <v>3</v>
      </c>
      <c r="D119" s="91" t="str">
        <f>V31</f>
        <v>Engenheirense</v>
      </c>
      <c r="E119" s="91"/>
      <c r="F119" s="49">
        <v>72.180000000000007</v>
      </c>
      <c r="G119" s="50" t="s">
        <v>25</v>
      </c>
      <c r="H119" s="51">
        <v>60.68</v>
      </c>
      <c r="I119" s="91" t="str">
        <f>V26</f>
        <v>Spada C.R.F.C</v>
      </c>
      <c r="J119" s="91"/>
      <c r="K119" s="91"/>
      <c r="L119" s="91"/>
      <c r="M119" s="91"/>
      <c r="N119" s="91"/>
      <c r="O119" s="91"/>
      <c r="P119" s="91"/>
      <c r="Q119" s="32">
        <f t="shared" si="11"/>
        <v>0</v>
      </c>
      <c r="V119" s="33"/>
    </row>
    <row r="120" spans="3:31">
      <c r="C120" s="32">
        <f t="shared" si="12"/>
        <v>0</v>
      </c>
      <c r="D120" s="91" t="str">
        <f>V28</f>
        <v>Time de segunda FC</v>
      </c>
      <c r="E120" s="91"/>
      <c r="F120" s="51">
        <v>23.8</v>
      </c>
      <c r="G120" s="50" t="s">
        <v>25</v>
      </c>
      <c r="H120" s="49">
        <v>49.11</v>
      </c>
      <c r="I120" s="91" t="str">
        <f>V20</f>
        <v>secapimenteira</v>
      </c>
      <c r="J120" s="91"/>
      <c r="K120" s="91"/>
      <c r="L120" s="91"/>
      <c r="M120" s="91"/>
      <c r="N120" s="91"/>
      <c r="O120" s="91"/>
      <c r="P120" s="91"/>
      <c r="Q120" s="32">
        <f t="shared" si="11"/>
        <v>3</v>
      </c>
      <c r="V120" s="33"/>
    </row>
    <row r="121" spans="3:31">
      <c r="C121" s="32">
        <f t="shared" si="12"/>
        <v>3</v>
      </c>
      <c r="D121" s="91" t="str">
        <f>V22</f>
        <v>Tribe of Gypsies</v>
      </c>
      <c r="E121" s="91"/>
      <c r="F121" s="49">
        <v>55.59</v>
      </c>
      <c r="G121" s="50" t="s">
        <v>25</v>
      </c>
      <c r="H121" s="51">
        <v>16.899999999999999</v>
      </c>
      <c r="I121" s="91" t="str">
        <f>V23</f>
        <v>Nao intendo futebol</v>
      </c>
      <c r="J121" s="91"/>
      <c r="K121" s="91"/>
      <c r="L121" s="91"/>
      <c r="M121" s="91"/>
      <c r="N121" s="91"/>
      <c r="O121" s="91"/>
      <c r="P121" s="91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101" t="s">
        <v>27</v>
      </c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P123" s="103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104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6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98" t="str">
        <f>V23</f>
        <v>Nao intendo futebol</v>
      </c>
      <c r="E126" s="100"/>
      <c r="F126" s="49">
        <v>51.7</v>
      </c>
      <c r="G126" s="50" t="s">
        <v>25</v>
      </c>
      <c r="H126" s="51">
        <v>34.9</v>
      </c>
      <c r="I126" s="98" t="str">
        <f>V28</f>
        <v>Time de segunda FC</v>
      </c>
      <c r="J126" s="99"/>
      <c r="K126" s="99"/>
      <c r="L126" s="99"/>
      <c r="M126" s="99"/>
      <c r="N126" s="99"/>
      <c r="O126" s="99"/>
      <c r="P126" s="100"/>
      <c r="Q126" s="32">
        <f t="shared" si="11"/>
        <v>0</v>
      </c>
    </row>
    <row r="127" spans="3:31">
      <c r="C127" s="32">
        <f t="shared" si="12"/>
        <v>0</v>
      </c>
      <c r="D127" s="91" t="str">
        <f>V24</f>
        <v>Strenght a.L</v>
      </c>
      <c r="E127" s="91"/>
      <c r="F127" s="51">
        <v>12.15</v>
      </c>
      <c r="G127" s="50" t="s">
        <v>25</v>
      </c>
      <c r="H127" s="49">
        <v>50.87</v>
      </c>
      <c r="I127" s="91" t="str">
        <f>V30</f>
        <v>Comicu</v>
      </c>
      <c r="J127" s="91"/>
      <c r="K127" s="91"/>
      <c r="L127" s="91"/>
      <c r="M127" s="91"/>
      <c r="N127" s="91"/>
      <c r="O127" s="91"/>
      <c r="P127" s="91"/>
      <c r="Q127" s="32">
        <f t="shared" si="11"/>
        <v>3</v>
      </c>
    </row>
    <row r="128" spans="3:31">
      <c r="C128" s="32">
        <f t="shared" si="12"/>
        <v>3</v>
      </c>
      <c r="D128" s="98" t="str">
        <f>V20</f>
        <v>secapimenteira</v>
      </c>
      <c r="E128" s="100"/>
      <c r="F128" s="49">
        <v>56.65</v>
      </c>
      <c r="G128" s="50" t="s">
        <v>25</v>
      </c>
      <c r="H128" s="51">
        <v>24.92</v>
      </c>
      <c r="I128" s="98" t="str">
        <f>V27</f>
        <v>SADYMENGO</v>
      </c>
      <c r="J128" s="99"/>
      <c r="K128" s="99"/>
      <c r="L128" s="99"/>
      <c r="M128" s="99"/>
      <c r="N128" s="99"/>
      <c r="O128" s="99"/>
      <c r="P128" s="100"/>
      <c r="Q128" s="32">
        <f t="shared" si="11"/>
        <v>0</v>
      </c>
    </row>
    <row r="129" spans="3:17">
      <c r="C129" s="32">
        <f t="shared" si="12"/>
        <v>0</v>
      </c>
      <c r="D129" s="91" t="str">
        <f>V26</f>
        <v>Spada C.R.F.C</v>
      </c>
      <c r="E129" s="91"/>
      <c r="F129" s="51">
        <v>47.57</v>
      </c>
      <c r="G129" s="50" t="s">
        <v>25</v>
      </c>
      <c r="H129" s="49">
        <v>60.2</v>
      </c>
      <c r="I129" s="91" t="str">
        <f>V22</f>
        <v>Tribe of Gypsies</v>
      </c>
      <c r="J129" s="91"/>
      <c r="K129" s="91"/>
      <c r="L129" s="91"/>
      <c r="M129" s="91"/>
      <c r="N129" s="91"/>
      <c r="O129" s="91"/>
      <c r="P129" s="91"/>
      <c r="Q129" s="32">
        <f t="shared" si="11"/>
        <v>3</v>
      </c>
    </row>
    <row r="130" spans="3:17">
      <c r="C130" s="32">
        <f t="shared" si="12"/>
        <v>0</v>
      </c>
      <c r="D130" s="91" t="str">
        <f>V21</f>
        <v>Vascaero FC</v>
      </c>
      <c r="E130" s="91"/>
      <c r="F130" s="51">
        <v>55.67</v>
      </c>
      <c r="G130" s="50" t="s">
        <v>25</v>
      </c>
      <c r="H130" s="49">
        <v>58.47</v>
      </c>
      <c r="I130" s="91" t="str">
        <f>V29</f>
        <v>GustavoTFP</v>
      </c>
      <c r="J130" s="91"/>
      <c r="K130" s="91"/>
      <c r="L130" s="91"/>
      <c r="M130" s="91"/>
      <c r="N130" s="91"/>
      <c r="O130" s="91"/>
      <c r="P130" s="91"/>
      <c r="Q130" s="32">
        <f t="shared" si="11"/>
        <v>3</v>
      </c>
    </row>
    <row r="131" spans="3:17">
      <c r="C131" s="32">
        <f t="shared" si="12"/>
        <v>0</v>
      </c>
      <c r="D131" s="91" t="str">
        <f>V25</f>
        <v>A.A Perdido no Mato</v>
      </c>
      <c r="E131" s="91"/>
      <c r="F131" s="51">
        <v>33.1</v>
      </c>
      <c r="G131" s="50" t="s">
        <v>25</v>
      </c>
      <c r="H131" s="49">
        <v>61.29</v>
      </c>
      <c r="I131" s="91" t="str">
        <f>V31</f>
        <v>Engenheirense</v>
      </c>
      <c r="J131" s="91"/>
      <c r="K131" s="91"/>
      <c r="L131" s="91"/>
      <c r="M131" s="91"/>
      <c r="N131" s="91"/>
      <c r="O131" s="91"/>
      <c r="P131" s="91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1" t="s">
        <v>28</v>
      </c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3"/>
      <c r="Q133" s="32" t="str">
        <f t="shared" si="11"/>
        <v/>
      </c>
    </row>
    <row r="134" spans="3:17" ht="15.75" thickBot="1">
      <c r="C134" s="32" t="str">
        <f t="shared" si="12"/>
        <v/>
      </c>
      <c r="D134" s="104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  <c r="P134" s="106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98" t="str">
        <f>V28</f>
        <v>Time de segunda FC</v>
      </c>
      <c r="E136" s="100"/>
      <c r="F136" s="51">
        <v>19.5</v>
      </c>
      <c r="G136" s="50" t="s">
        <v>25</v>
      </c>
      <c r="H136" s="49">
        <v>51.65</v>
      </c>
      <c r="I136" s="98" t="str">
        <f>V26</f>
        <v>Spada C.R.F.C</v>
      </c>
      <c r="J136" s="99"/>
      <c r="K136" s="99"/>
      <c r="L136" s="99"/>
      <c r="M136" s="99"/>
      <c r="N136" s="99"/>
      <c r="O136" s="99"/>
      <c r="P136" s="100"/>
      <c r="Q136" s="32">
        <f t="shared" si="11"/>
        <v>3</v>
      </c>
    </row>
    <row r="137" spans="3:17">
      <c r="C137" s="32">
        <f t="shared" si="12"/>
        <v>3</v>
      </c>
      <c r="D137" s="91" t="str">
        <f>V22</f>
        <v>Tribe of Gypsies</v>
      </c>
      <c r="E137" s="91"/>
      <c r="F137" s="49">
        <v>44.16</v>
      </c>
      <c r="G137" s="50" t="s">
        <v>25</v>
      </c>
      <c r="H137" s="51">
        <v>40.75</v>
      </c>
      <c r="I137" s="91" t="str">
        <f>V25</f>
        <v>A.A Perdido no Mato</v>
      </c>
      <c r="J137" s="91"/>
      <c r="K137" s="91"/>
      <c r="L137" s="91"/>
      <c r="M137" s="91"/>
      <c r="N137" s="91"/>
      <c r="O137" s="91"/>
      <c r="P137" s="91"/>
      <c r="Q137" s="32">
        <f t="shared" si="11"/>
        <v>0</v>
      </c>
    </row>
    <row r="138" spans="3:17">
      <c r="C138" s="32">
        <f t="shared" si="12"/>
        <v>0</v>
      </c>
      <c r="D138" s="98" t="str">
        <f>V31</f>
        <v>Engenheirense</v>
      </c>
      <c r="E138" s="100"/>
      <c r="F138" s="51">
        <v>41.25</v>
      </c>
      <c r="G138" s="50" t="s">
        <v>25</v>
      </c>
      <c r="H138" s="49">
        <v>50.57</v>
      </c>
      <c r="I138" s="98" t="str">
        <f>V21</f>
        <v>Vascaero FC</v>
      </c>
      <c r="J138" s="99"/>
      <c r="K138" s="99"/>
      <c r="L138" s="99"/>
      <c r="M138" s="99"/>
      <c r="N138" s="99"/>
      <c r="O138" s="99"/>
      <c r="P138" s="100"/>
      <c r="Q138" s="32">
        <f t="shared" si="11"/>
        <v>3</v>
      </c>
    </row>
    <row r="139" spans="3:17">
      <c r="C139" s="32">
        <f t="shared" si="12"/>
        <v>3</v>
      </c>
      <c r="D139" s="91" t="str">
        <f>V27</f>
        <v>SADYMENGO</v>
      </c>
      <c r="E139" s="91"/>
      <c r="F139" s="49">
        <v>81.05</v>
      </c>
      <c r="G139" s="50" t="s">
        <v>25</v>
      </c>
      <c r="H139" s="51">
        <v>10.55</v>
      </c>
      <c r="I139" s="91" t="str">
        <f>V23</f>
        <v>Nao intendo futebol</v>
      </c>
      <c r="J139" s="91"/>
      <c r="K139" s="91"/>
      <c r="L139" s="91"/>
      <c r="M139" s="91"/>
      <c r="N139" s="91"/>
      <c r="O139" s="91"/>
      <c r="P139" s="91"/>
      <c r="Q139" s="32">
        <f t="shared" si="11"/>
        <v>0</v>
      </c>
    </row>
    <row r="140" spans="3:17">
      <c r="C140" s="32">
        <f t="shared" si="12"/>
        <v>3</v>
      </c>
      <c r="D140" s="91" t="str">
        <f>V20</f>
        <v>secapimenteira</v>
      </c>
      <c r="E140" s="91"/>
      <c r="F140" s="49">
        <v>51.45</v>
      </c>
      <c r="G140" s="50" t="s">
        <v>25</v>
      </c>
      <c r="H140" s="51">
        <v>29.73</v>
      </c>
      <c r="I140" s="91" t="str">
        <f>V24</f>
        <v>Strenght a.L</v>
      </c>
      <c r="J140" s="91"/>
      <c r="K140" s="91"/>
      <c r="L140" s="91"/>
      <c r="M140" s="91"/>
      <c r="N140" s="91"/>
      <c r="O140" s="91"/>
      <c r="P140" s="91"/>
      <c r="Q140" s="32">
        <f t="shared" si="11"/>
        <v>0</v>
      </c>
    </row>
    <row r="141" spans="3:17">
      <c r="C141" s="32">
        <f t="shared" si="12"/>
        <v>0</v>
      </c>
      <c r="D141" s="91" t="str">
        <f>V30</f>
        <v>Comicu</v>
      </c>
      <c r="E141" s="91"/>
      <c r="F141" s="51">
        <v>43.65</v>
      </c>
      <c r="G141" s="50" t="s">
        <v>25</v>
      </c>
      <c r="H141" s="49">
        <v>75.55</v>
      </c>
      <c r="I141" s="91" t="str">
        <f>V29</f>
        <v>GustavoTFP</v>
      </c>
      <c r="J141" s="91"/>
      <c r="K141" s="91"/>
      <c r="L141" s="91"/>
      <c r="M141" s="91"/>
      <c r="N141" s="91"/>
      <c r="O141" s="91"/>
      <c r="P141" s="91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107" t="s">
        <v>46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9"/>
    </row>
    <row r="3" spans="2:34" ht="15" customHeight="1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2"/>
    </row>
    <row r="4" spans="2:34" ht="15" customHeight="1" thickBot="1"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5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107" t="s">
        <v>26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116" t="s">
        <v>1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8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119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1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119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1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122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4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125" t="s">
        <v>47</v>
      </c>
      <c r="E17" s="126"/>
      <c r="F17" s="126"/>
      <c r="G17" s="126"/>
      <c r="H17" s="126"/>
      <c r="I17" s="126"/>
      <c r="J17" s="126"/>
      <c r="K17" s="126"/>
      <c r="L17" s="126"/>
      <c r="M17" s="127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128"/>
      <c r="E18" s="129"/>
      <c r="F18" s="129"/>
      <c r="G18" s="129"/>
      <c r="H18" s="129"/>
      <c r="I18" s="129"/>
      <c r="J18" s="129"/>
      <c r="K18" s="129"/>
      <c r="L18" s="129"/>
      <c r="M18" s="130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131" t="s">
        <v>5</v>
      </c>
      <c r="G19" s="132"/>
      <c r="H19" s="131" t="s">
        <v>6</v>
      </c>
      <c r="I19" s="132"/>
      <c r="J19" s="131" t="s">
        <v>7</v>
      </c>
      <c r="K19" s="132"/>
      <c r="L19" s="131" t="s">
        <v>8</v>
      </c>
      <c r="M19" s="141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0"/>
      <c r="AE19" s="140"/>
      <c r="AF19" s="140"/>
      <c r="AG19" s="140"/>
      <c r="AH19" s="33"/>
    </row>
    <row r="20" spans="4:34">
      <c r="D20" s="39" t="s">
        <v>17</v>
      </c>
      <c r="E20" s="40" t="str">
        <f>VLOOKUP(AC20,$U$20:$AB$31,2)</f>
        <v>hugofluzao</v>
      </c>
      <c r="F20" s="137">
        <f>VLOOKUP(AC20,$U$20:$AB$31,3)</f>
        <v>24</v>
      </c>
      <c r="G20" s="137"/>
      <c r="H20" s="138">
        <f>VLOOKUP(AC20,$U$20:$AB$31,4)</f>
        <v>589.29999999999995</v>
      </c>
      <c r="I20" s="138"/>
      <c r="J20" s="138">
        <f>VLOOKUP(AC20,$U$20:$AB$31,5)</f>
        <v>420.51000000000005</v>
      </c>
      <c r="K20" s="138"/>
      <c r="L20" s="138">
        <f>VLOOKUP(AC20,$U$20:$AB$31,6)</f>
        <v>168.78999999999991</v>
      </c>
      <c r="M20" s="139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134">
        <f t="shared" ref="F21:F31" si="1">VLOOKUP(AC21,$U$20:$AB$31,3)</f>
        <v>24</v>
      </c>
      <c r="G21" s="134"/>
      <c r="H21" s="133">
        <f t="shared" ref="H21:H31" si="2">VLOOKUP(AC21,$U$20:$AB$31,4)</f>
        <v>578.91999999999996</v>
      </c>
      <c r="I21" s="133"/>
      <c r="J21" s="133">
        <f t="shared" ref="J21:J31" si="3">VLOOKUP(AC21,$U$20:$AB$31,5)</f>
        <v>540.85</v>
      </c>
      <c r="K21" s="133"/>
      <c r="L21" s="133">
        <f t="shared" ref="L21:L31" si="4">VLOOKUP(AC21,$U$20:$AB$31,6)</f>
        <v>38.069999999999936</v>
      </c>
      <c r="M21" s="135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134">
        <f t="shared" si="1"/>
        <v>21</v>
      </c>
      <c r="G22" s="134"/>
      <c r="H22" s="133">
        <f t="shared" si="2"/>
        <v>618.2399999999999</v>
      </c>
      <c r="I22" s="133"/>
      <c r="J22" s="133">
        <f t="shared" si="3"/>
        <v>597.86</v>
      </c>
      <c r="K22" s="133"/>
      <c r="L22" s="133">
        <f t="shared" si="4"/>
        <v>20.379999999999882</v>
      </c>
      <c r="M22" s="135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134">
        <f t="shared" si="1"/>
        <v>18</v>
      </c>
      <c r="G23" s="134"/>
      <c r="H23" s="133">
        <f t="shared" si="2"/>
        <v>601.51</v>
      </c>
      <c r="I23" s="133"/>
      <c r="J23" s="133">
        <f t="shared" si="3"/>
        <v>508.4</v>
      </c>
      <c r="K23" s="133"/>
      <c r="L23" s="133">
        <f t="shared" si="4"/>
        <v>93.110000000000014</v>
      </c>
      <c r="M23" s="135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92">
        <f t="shared" si="1"/>
        <v>18</v>
      </c>
      <c r="G24" s="92"/>
      <c r="H24" s="93">
        <f t="shared" si="2"/>
        <v>634.88</v>
      </c>
      <c r="I24" s="93"/>
      <c r="J24" s="93">
        <f t="shared" si="3"/>
        <v>558.42000000000007</v>
      </c>
      <c r="K24" s="93"/>
      <c r="L24" s="93">
        <f t="shared" si="4"/>
        <v>76.459999999999923</v>
      </c>
      <c r="M24" s="94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92">
        <f t="shared" si="1"/>
        <v>18</v>
      </c>
      <c r="G25" s="92"/>
      <c r="H25" s="93">
        <f t="shared" si="2"/>
        <v>569.73</v>
      </c>
      <c r="I25" s="93"/>
      <c r="J25" s="93">
        <f t="shared" si="3"/>
        <v>609.95999999999992</v>
      </c>
      <c r="K25" s="93"/>
      <c r="L25" s="93">
        <f t="shared" si="4"/>
        <v>-40.229999999999905</v>
      </c>
      <c r="M25" s="94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92">
        <f t="shared" si="1"/>
        <v>18</v>
      </c>
      <c r="G26" s="92"/>
      <c r="H26" s="93">
        <f t="shared" si="2"/>
        <v>628.03</v>
      </c>
      <c r="I26" s="93"/>
      <c r="J26" s="93">
        <f t="shared" si="3"/>
        <v>681.24</v>
      </c>
      <c r="K26" s="93"/>
      <c r="L26" s="93">
        <f t="shared" si="4"/>
        <v>-53.210000000000036</v>
      </c>
      <c r="M26" s="94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92">
        <f t="shared" si="1"/>
        <v>15</v>
      </c>
      <c r="G27" s="92"/>
      <c r="H27" s="93">
        <f t="shared" si="2"/>
        <v>588.88</v>
      </c>
      <c r="I27" s="93"/>
      <c r="J27" s="93">
        <f t="shared" si="3"/>
        <v>548.91000000000008</v>
      </c>
      <c r="K27" s="93"/>
      <c r="L27" s="93">
        <f t="shared" si="4"/>
        <v>39.969999999999914</v>
      </c>
      <c r="M27" s="94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92">
        <f t="shared" si="1"/>
        <v>12</v>
      </c>
      <c r="G28" s="92"/>
      <c r="H28" s="93">
        <f t="shared" si="2"/>
        <v>444.33</v>
      </c>
      <c r="I28" s="93"/>
      <c r="J28" s="93">
        <f t="shared" si="3"/>
        <v>466.71000000000004</v>
      </c>
      <c r="K28" s="93"/>
      <c r="L28" s="93">
        <f t="shared" si="4"/>
        <v>-22.380000000000052</v>
      </c>
      <c r="M28" s="94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92">
        <f t="shared" si="1"/>
        <v>12</v>
      </c>
      <c r="G29" s="92"/>
      <c r="H29" s="93">
        <f t="shared" si="2"/>
        <v>424.74</v>
      </c>
      <c r="I29" s="93"/>
      <c r="J29" s="93">
        <f t="shared" si="3"/>
        <v>512.78</v>
      </c>
      <c r="K29" s="93"/>
      <c r="L29" s="93">
        <f t="shared" si="4"/>
        <v>-88.039999999999964</v>
      </c>
      <c r="M29" s="94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92">
        <f t="shared" si="1"/>
        <v>9</v>
      </c>
      <c r="G30" s="92"/>
      <c r="H30" s="93">
        <f t="shared" si="2"/>
        <v>448.19</v>
      </c>
      <c r="I30" s="93"/>
      <c r="J30" s="93">
        <f t="shared" si="3"/>
        <v>533.01</v>
      </c>
      <c r="K30" s="93"/>
      <c r="L30" s="93">
        <f t="shared" si="4"/>
        <v>-84.82</v>
      </c>
      <c r="M30" s="94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95">
        <f t="shared" si="1"/>
        <v>9</v>
      </c>
      <c r="G31" s="95"/>
      <c r="H31" s="96">
        <f t="shared" si="2"/>
        <v>465.53000000000003</v>
      </c>
      <c r="I31" s="96"/>
      <c r="J31" s="96">
        <f t="shared" si="3"/>
        <v>559.95999999999992</v>
      </c>
      <c r="K31" s="96"/>
      <c r="L31" s="96">
        <f t="shared" si="4"/>
        <v>-94.429999999999893</v>
      </c>
      <c r="M31" s="97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101" t="s">
        <v>37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3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104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6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98" t="str">
        <f>V31</f>
        <v>Lucca Mengão</v>
      </c>
      <c r="E36" s="100"/>
      <c r="F36" s="49">
        <v>69.03</v>
      </c>
      <c r="G36" s="50" t="s">
        <v>25</v>
      </c>
      <c r="H36" s="51">
        <v>33.79</v>
      </c>
      <c r="I36" s="98" t="str">
        <f>V24</f>
        <v>C.R RedBull FC</v>
      </c>
      <c r="J36" s="99"/>
      <c r="K36" s="99"/>
      <c r="L36" s="99"/>
      <c r="M36" s="99"/>
      <c r="N36" s="99"/>
      <c r="O36" s="99"/>
      <c r="P36" s="100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91" t="str">
        <f>V28</f>
        <v>Stars United C.F</v>
      </c>
      <c r="E37" s="91"/>
      <c r="F37" s="51">
        <v>52.41</v>
      </c>
      <c r="G37" s="50" t="s">
        <v>25</v>
      </c>
      <c r="H37" s="49">
        <v>55.82</v>
      </c>
      <c r="I37" s="91" t="str">
        <f>V29</f>
        <v>Family paz f.c</v>
      </c>
      <c r="J37" s="91"/>
      <c r="K37" s="91"/>
      <c r="L37" s="91"/>
      <c r="M37" s="91"/>
      <c r="N37" s="91"/>
      <c r="O37" s="91"/>
      <c r="P37" s="91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98" t="str">
        <f>V20</f>
        <v>FC Ladeira !!!</v>
      </c>
      <c r="E38" s="100"/>
      <c r="F38" s="49">
        <v>67.78</v>
      </c>
      <c r="G38" s="50" t="s">
        <v>25</v>
      </c>
      <c r="H38" s="51">
        <v>52.01</v>
      </c>
      <c r="I38" s="98" t="str">
        <f>V25</f>
        <v>Família Timóteo FC</v>
      </c>
      <c r="J38" s="99"/>
      <c r="K38" s="99"/>
      <c r="L38" s="99"/>
      <c r="M38" s="99"/>
      <c r="N38" s="99"/>
      <c r="O38" s="99"/>
      <c r="P38" s="100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91" t="str">
        <f>V22</f>
        <v>PAPAMIKE F.C.</v>
      </c>
      <c r="E39" s="91"/>
      <c r="F39" s="51">
        <v>56.63</v>
      </c>
      <c r="G39" s="50" t="s">
        <v>25</v>
      </c>
      <c r="H39" s="49">
        <v>56.72</v>
      </c>
      <c r="I39" s="91" t="str">
        <f>V27</f>
        <v>Us Karas</v>
      </c>
      <c r="J39" s="91"/>
      <c r="K39" s="91"/>
      <c r="L39" s="91"/>
      <c r="M39" s="91"/>
      <c r="N39" s="91"/>
      <c r="O39" s="91"/>
      <c r="P39" s="91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91" t="str">
        <f>V30</f>
        <v>Puro Malte F. C</v>
      </c>
      <c r="E40" s="91"/>
      <c r="F40" s="49">
        <v>52.31</v>
      </c>
      <c r="G40" s="50" t="s">
        <v>25</v>
      </c>
      <c r="H40" s="51">
        <v>45.03</v>
      </c>
      <c r="I40" s="91" t="str">
        <f>V26</f>
        <v>hugofluzao</v>
      </c>
      <c r="J40" s="91"/>
      <c r="K40" s="91"/>
      <c r="L40" s="91"/>
      <c r="M40" s="91"/>
      <c r="N40" s="91"/>
      <c r="O40" s="91"/>
      <c r="P40" s="91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91" t="str">
        <f>V23</f>
        <v>Monet FC</v>
      </c>
      <c r="E41" s="91"/>
      <c r="F41" s="49">
        <v>68.53</v>
      </c>
      <c r="G41" s="50" t="s">
        <v>25</v>
      </c>
      <c r="H41" s="51">
        <v>49.13</v>
      </c>
      <c r="I41" s="91" t="str">
        <f>V21</f>
        <v>Bruno Duim FC</v>
      </c>
      <c r="J41" s="91"/>
      <c r="K41" s="91"/>
      <c r="L41" s="91"/>
      <c r="M41" s="91"/>
      <c r="N41" s="91"/>
      <c r="O41" s="91"/>
      <c r="P41" s="91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101" t="s">
        <v>36</v>
      </c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3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104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6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98" t="str">
        <f>V23</f>
        <v>Monet FC</v>
      </c>
      <c r="E46" s="100"/>
      <c r="F46" s="52">
        <v>20.22</v>
      </c>
      <c r="G46" s="53" t="s">
        <v>25</v>
      </c>
      <c r="H46" s="54">
        <v>28.69</v>
      </c>
      <c r="I46" s="98" t="str">
        <f>V20</f>
        <v>FC Ladeira !!!</v>
      </c>
      <c r="J46" s="99"/>
      <c r="K46" s="99"/>
      <c r="L46" s="99"/>
      <c r="M46" s="99"/>
      <c r="N46" s="99"/>
      <c r="O46" s="99"/>
      <c r="P46" s="100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91" t="str">
        <f>V24</f>
        <v>C.R RedBull FC</v>
      </c>
      <c r="E47" s="91"/>
      <c r="F47" s="52">
        <v>43.52</v>
      </c>
      <c r="G47" s="53" t="s">
        <v>25</v>
      </c>
      <c r="H47" s="54">
        <v>59.57</v>
      </c>
      <c r="I47" s="91" t="str">
        <f>V26</f>
        <v>hugofluzao</v>
      </c>
      <c r="J47" s="91"/>
      <c r="K47" s="91"/>
      <c r="L47" s="91"/>
      <c r="M47" s="91"/>
      <c r="N47" s="91"/>
      <c r="O47" s="91"/>
      <c r="P47" s="91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98" t="str">
        <f>V29</f>
        <v>Family paz f.c</v>
      </c>
      <c r="E48" s="100"/>
      <c r="F48" s="52">
        <v>62.17</v>
      </c>
      <c r="G48" s="53" t="s">
        <v>25</v>
      </c>
      <c r="H48" s="54">
        <v>83.69</v>
      </c>
      <c r="I48" s="98" t="str">
        <f>V27</f>
        <v>Us Karas</v>
      </c>
      <c r="J48" s="99"/>
      <c r="K48" s="99"/>
      <c r="L48" s="99"/>
      <c r="M48" s="99"/>
      <c r="N48" s="99"/>
      <c r="O48" s="99"/>
      <c r="P48" s="100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91" t="str">
        <f>V25</f>
        <v>Família Timóteo FC</v>
      </c>
      <c r="E49" s="91"/>
      <c r="F49" s="54">
        <v>50.82</v>
      </c>
      <c r="G49" s="53" t="s">
        <v>25</v>
      </c>
      <c r="H49" s="52">
        <v>38.049999999999997</v>
      </c>
      <c r="I49" s="91" t="str">
        <f>V28</f>
        <v>Stars United C.F</v>
      </c>
      <c r="J49" s="91"/>
      <c r="K49" s="91"/>
      <c r="L49" s="91"/>
      <c r="M49" s="91"/>
      <c r="N49" s="91"/>
      <c r="O49" s="91"/>
      <c r="P49" s="91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91" t="str">
        <f>V21</f>
        <v>Bruno Duim FC</v>
      </c>
      <c r="E50" s="91"/>
      <c r="F50" s="54">
        <v>66.75</v>
      </c>
      <c r="G50" s="53" t="s">
        <v>25</v>
      </c>
      <c r="H50" s="52">
        <v>13.39</v>
      </c>
      <c r="I50" s="91" t="str">
        <f>V22</f>
        <v>PAPAMIKE F.C.</v>
      </c>
      <c r="J50" s="91"/>
      <c r="K50" s="91"/>
      <c r="L50" s="91"/>
      <c r="M50" s="91"/>
      <c r="N50" s="91"/>
      <c r="O50" s="91"/>
      <c r="P50" s="91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91" t="str">
        <f>V31</f>
        <v>Lucca Mengão</v>
      </c>
      <c r="E51" s="91"/>
      <c r="F51" s="52">
        <v>33.65</v>
      </c>
      <c r="G51" s="53" t="s">
        <v>25</v>
      </c>
      <c r="H51" s="54">
        <v>53.14</v>
      </c>
      <c r="I51" s="91" t="str">
        <f>V30</f>
        <v>Puro Malte F. C</v>
      </c>
      <c r="J51" s="91"/>
      <c r="K51" s="91"/>
      <c r="L51" s="91"/>
      <c r="M51" s="91"/>
      <c r="N51" s="91"/>
      <c r="O51" s="91"/>
      <c r="P51" s="91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101" t="s">
        <v>35</v>
      </c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3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104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6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98" t="str">
        <f>V28</f>
        <v>Stars United C.F</v>
      </c>
      <c r="E56" s="100"/>
      <c r="F56" s="51">
        <v>33.14</v>
      </c>
      <c r="G56" s="50" t="s">
        <v>25</v>
      </c>
      <c r="H56" s="49">
        <v>44</v>
      </c>
      <c r="I56" s="98" t="str">
        <f>V24</f>
        <v>C.R RedBull FC</v>
      </c>
      <c r="J56" s="99"/>
      <c r="K56" s="99"/>
      <c r="L56" s="99"/>
      <c r="M56" s="99"/>
      <c r="N56" s="99"/>
      <c r="O56" s="99"/>
      <c r="P56" s="100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91" t="str">
        <f>V25</f>
        <v>Família Timóteo FC</v>
      </c>
      <c r="E57" s="91"/>
      <c r="F57" s="51">
        <v>26.55</v>
      </c>
      <c r="G57" s="50" t="s">
        <v>25</v>
      </c>
      <c r="H57" s="49">
        <v>99.6</v>
      </c>
      <c r="I57" s="91" t="str">
        <f>V21</f>
        <v>Bruno Duim FC</v>
      </c>
      <c r="J57" s="91"/>
      <c r="K57" s="91"/>
      <c r="L57" s="91"/>
      <c r="M57" s="91"/>
      <c r="N57" s="91"/>
      <c r="O57" s="91"/>
      <c r="P57" s="91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98" t="str">
        <f>V30</f>
        <v>Puro Malte F. C</v>
      </c>
      <c r="E58" s="100"/>
      <c r="F58" s="49">
        <v>62.4</v>
      </c>
      <c r="G58" s="50" t="s">
        <v>25</v>
      </c>
      <c r="H58" s="51">
        <v>43.55</v>
      </c>
      <c r="I58" s="98" t="str">
        <f>V23</f>
        <v>Monet FC</v>
      </c>
      <c r="J58" s="99"/>
      <c r="K58" s="99"/>
      <c r="L58" s="99"/>
      <c r="M58" s="99"/>
      <c r="N58" s="99"/>
      <c r="O58" s="99"/>
      <c r="P58" s="100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91" t="str">
        <f>V26</f>
        <v>hugofluzao</v>
      </c>
      <c r="E59" s="91"/>
      <c r="F59" s="49">
        <v>68.599999999999994</v>
      </c>
      <c r="G59" s="50" t="s">
        <v>25</v>
      </c>
      <c r="H59" s="51">
        <v>36.33</v>
      </c>
      <c r="I59" s="91" t="str">
        <f>V29</f>
        <v>Family paz f.c</v>
      </c>
      <c r="J59" s="91"/>
      <c r="K59" s="91"/>
      <c r="L59" s="91"/>
      <c r="M59" s="91"/>
      <c r="N59" s="91"/>
      <c r="O59" s="91"/>
      <c r="P59" s="91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91" t="str">
        <f>V22</f>
        <v>PAPAMIKE F.C.</v>
      </c>
      <c r="E60" s="91"/>
      <c r="F60" s="51">
        <v>38.18</v>
      </c>
      <c r="G60" s="50" t="s">
        <v>25</v>
      </c>
      <c r="H60" s="49">
        <v>47.74</v>
      </c>
      <c r="I60" s="91" t="str">
        <f>V20</f>
        <v>FC Ladeira !!!</v>
      </c>
      <c r="J60" s="91"/>
      <c r="K60" s="91"/>
      <c r="L60" s="91"/>
      <c r="M60" s="91"/>
      <c r="N60" s="91"/>
      <c r="O60" s="91"/>
      <c r="P60" s="91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91" t="str">
        <f>V27</f>
        <v>Us Karas</v>
      </c>
      <c r="E61" s="91"/>
      <c r="F61" s="49">
        <v>65.03</v>
      </c>
      <c r="G61" s="50" t="s">
        <v>25</v>
      </c>
      <c r="H61" s="51">
        <v>33.54</v>
      </c>
      <c r="I61" s="91" t="str">
        <f>V31</f>
        <v>Lucca Mengão</v>
      </c>
      <c r="J61" s="91"/>
      <c r="K61" s="91"/>
      <c r="L61" s="91"/>
      <c r="M61" s="91"/>
      <c r="N61" s="91"/>
      <c r="O61" s="91"/>
      <c r="P61" s="91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101" t="s">
        <v>34</v>
      </c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3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104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6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98" t="str">
        <f>V26</f>
        <v>hugofluzao</v>
      </c>
      <c r="E66" s="100"/>
      <c r="F66" s="54">
        <v>52.76</v>
      </c>
      <c r="G66" s="53" t="s">
        <v>25</v>
      </c>
      <c r="H66" s="52">
        <v>33.659999999999997</v>
      </c>
      <c r="I66" s="98" t="str">
        <f>V27</f>
        <v>Us Karas</v>
      </c>
      <c r="J66" s="99"/>
      <c r="K66" s="99"/>
      <c r="L66" s="99"/>
      <c r="M66" s="99"/>
      <c r="N66" s="99"/>
      <c r="O66" s="99"/>
      <c r="P66" s="100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91" t="str">
        <f>V22</f>
        <v>PAPAMIKE F.C.</v>
      </c>
      <c r="E67" s="91"/>
      <c r="F67" s="54">
        <v>37.72</v>
      </c>
      <c r="G67" s="53" t="s">
        <v>25</v>
      </c>
      <c r="H67" s="52">
        <v>17.940000000000001</v>
      </c>
      <c r="I67" s="91" t="str">
        <f>V30</f>
        <v>Puro Malte F. C</v>
      </c>
      <c r="J67" s="91"/>
      <c r="K67" s="91"/>
      <c r="L67" s="91"/>
      <c r="M67" s="91"/>
      <c r="N67" s="91"/>
      <c r="O67" s="91"/>
      <c r="P67" s="91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98" t="str">
        <f>V23</f>
        <v>Monet FC</v>
      </c>
      <c r="E68" s="100"/>
      <c r="F68" s="52">
        <v>34.06</v>
      </c>
      <c r="G68" s="53" t="s">
        <v>25</v>
      </c>
      <c r="H68" s="54">
        <v>39.130000000000003</v>
      </c>
      <c r="I68" s="98" t="str">
        <f>V31</f>
        <v>Lucca Mengão</v>
      </c>
      <c r="J68" s="99"/>
      <c r="K68" s="99"/>
      <c r="L68" s="99"/>
      <c r="M68" s="99"/>
      <c r="N68" s="99"/>
      <c r="O68" s="99"/>
      <c r="P68" s="100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91" t="str">
        <f>V21</f>
        <v>Bruno Duim FC</v>
      </c>
      <c r="E69" s="91"/>
      <c r="F69" s="52">
        <v>26.26</v>
      </c>
      <c r="G69" s="53" t="s">
        <v>25</v>
      </c>
      <c r="H69" s="54">
        <v>44.23</v>
      </c>
      <c r="I69" s="91" t="str">
        <f>V28</f>
        <v>Stars United C.F</v>
      </c>
      <c r="J69" s="91"/>
      <c r="K69" s="91"/>
      <c r="L69" s="91"/>
      <c r="M69" s="91"/>
      <c r="N69" s="91"/>
      <c r="O69" s="91"/>
      <c r="P69" s="91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91" t="str">
        <f>V24</f>
        <v>C.R RedBull FC</v>
      </c>
      <c r="E70" s="91"/>
      <c r="F70" s="54">
        <v>42.65</v>
      </c>
      <c r="G70" s="53" t="s">
        <v>25</v>
      </c>
      <c r="H70" s="52">
        <v>20.53</v>
      </c>
      <c r="I70" s="91" t="str">
        <f>V25</f>
        <v>Família Timóteo FC</v>
      </c>
      <c r="J70" s="91"/>
      <c r="K70" s="91"/>
      <c r="L70" s="91"/>
      <c r="M70" s="91"/>
      <c r="N70" s="91"/>
      <c r="O70" s="91"/>
      <c r="P70" s="91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91" t="str">
        <f>V20</f>
        <v>FC Ladeira !!!</v>
      </c>
      <c r="E71" s="91"/>
      <c r="F71" s="54">
        <v>49.56</v>
      </c>
      <c r="G71" s="53" t="s">
        <v>25</v>
      </c>
      <c r="H71" s="52">
        <v>40.85</v>
      </c>
      <c r="I71" s="91" t="str">
        <f>V29</f>
        <v>Family paz f.c</v>
      </c>
      <c r="J71" s="91"/>
      <c r="K71" s="91"/>
      <c r="L71" s="91"/>
      <c r="M71" s="91"/>
      <c r="N71" s="91"/>
      <c r="O71" s="91"/>
      <c r="P71" s="91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101" t="s">
        <v>33</v>
      </c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3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104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6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98" t="str">
        <f>V25</f>
        <v>Família Timóteo FC</v>
      </c>
      <c r="E76" s="100"/>
      <c r="F76" s="54">
        <v>58.55</v>
      </c>
      <c r="G76" s="53" t="s">
        <v>25</v>
      </c>
      <c r="H76" s="52">
        <v>13.11</v>
      </c>
      <c r="I76" s="98" t="str">
        <f>V23</f>
        <v>Monet FC</v>
      </c>
      <c r="J76" s="99"/>
      <c r="K76" s="99"/>
      <c r="L76" s="99"/>
      <c r="M76" s="99"/>
      <c r="N76" s="99"/>
      <c r="O76" s="99"/>
      <c r="P76" s="100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91" t="str">
        <f>V28</f>
        <v>Stars United C.F</v>
      </c>
      <c r="E77" s="91"/>
      <c r="F77" s="52">
        <v>21.93</v>
      </c>
      <c r="G77" s="53" t="s">
        <v>25</v>
      </c>
      <c r="H77" s="54">
        <v>24.38</v>
      </c>
      <c r="I77" s="91" t="str">
        <f>V22</f>
        <v>PAPAMIKE F.C.</v>
      </c>
      <c r="J77" s="91"/>
      <c r="K77" s="91"/>
      <c r="L77" s="91"/>
      <c r="M77" s="91"/>
      <c r="N77" s="91"/>
      <c r="O77" s="91"/>
      <c r="P77" s="91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98" t="str">
        <f>V30</f>
        <v>Puro Malte F. C</v>
      </c>
      <c r="E78" s="100"/>
      <c r="F78" s="54">
        <v>78.95</v>
      </c>
      <c r="G78" s="53" t="s">
        <v>25</v>
      </c>
      <c r="H78" s="52">
        <v>24.38</v>
      </c>
      <c r="I78" s="98" t="str">
        <f>V20</f>
        <v>FC Ladeira !!!</v>
      </c>
      <c r="J78" s="99"/>
      <c r="K78" s="99"/>
      <c r="L78" s="99"/>
      <c r="M78" s="99"/>
      <c r="N78" s="99"/>
      <c r="O78" s="99"/>
      <c r="P78" s="100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91" t="str">
        <f>V27</f>
        <v>Us Karas</v>
      </c>
      <c r="E79" s="91"/>
      <c r="F79" s="54">
        <v>49.65</v>
      </c>
      <c r="G79" s="53" t="s">
        <v>25</v>
      </c>
      <c r="H79" s="52">
        <v>44.18</v>
      </c>
      <c r="I79" s="91" t="str">
        <f>V24</f>
        <v>C.R RedBull FC</v>
      </c>
      <c r="J79" s="91"/>
      <c r="K79" s="91"/>
      <c r="L79" s="91"/>
      <c r="M79" s="91"/>
      <c r="N79" s="91"/>
      <c r="O79" s="91"/>
      <c r="P79" s="91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91" t="str">
        <f>V29</f>
        <v>Family paz f.c</v>
      </c>
      <c r="E80" s="91"/>
      <c r="F80" s="54">
        <v>70.150000000000006</v>
      </c>
      <c r="G80" s="53" t="s">
        <v>25</v>
      </c>
      <c r="H80" s="52">
        <v>63.95</v>
      </c>
      <c r="I80" s="91" t="str">
        <f>V31</f>
        <v>Lucca Mengão</v>
      </c>
      <c r="J80" s="91"/>
      <c r="K80" s="91"/>
      <c r="L80" s="91"/>
      <c r="M80" s="91"/>
      <c r="N80" s="91"/>
      <c r="O80" s="91"/>
      <c r="P80" s="91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91" t="str">
        <f>V21</f>
        <v>Bruno Duim FC</v>
      </c>
      <c r="E81" s="91"/>
      <c r="F81" s="52">
        <v>15.32</v>
      </c>
      <c r="G81" s="53" t="s">
        <v>25</v>
      </c>
      <c r="H81" s="54">
        <v>66.55</v>
      </c>
      <c r="I81" s="91" t="str">
        <f>V26</f>
        <v>hugofluzao</v>
      </c>
      <c r="J81" s="91"/>
      <c r="K81" s="91"/>
      <c r="L81" s="91"/>
      <c r="M81" s="91"/>
      <c r="N81" s="91"/>
      <c r="O81" s="91"/>
      <c r="P81" s="91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101" t="s">
        <v>32</v>
      </c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3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104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6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98" t="str">
        <f>V31</f>
        <v>Lucca Mengão</v>
      </c>
      <c r="E86" s="100"/>
      <c r="F86" s="54">
        <v>63.39</v>
      </c>
      <c r="G86" s="53" t="s">
        <v>25</v>
      </c>
      <c r="H86" s="52">
        <v>30.18</v>
      </c>
      <c r="I86" s="98" t="str">
        <f>V22</f>
        <v>PAPAMIKE F.C.</v>
      </c>
      <c r="J86" s="99"/>
      <c r="K86" s="99"/>
      <c r="L86" s="99"/>
      <c r="M86" s="99"/>
      <c r="N86" s="99"/>
      <c r="O86" s="99"/>
      <c r="P86" s="100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91" t="str">
        <f>V26</f>
        <v>hugofluzao</v>
      </c>
      <c r="E87" s="91"/>
      <c r="F87" s="54">
        <v>28.04</v>
      </c>
      <c r="G87" s="53" t="s">
        <v>25</v>
      </c>
      <c r="H87" s="52">
        <v>25.49</v>
      </c>
      <c r="I87" s="91" t="str">
        <f>V23</f>
        <v>Monet FC</v>
      </c>
      <c r="J87" s="91"/>
      <c r="K87" s="91"/>
      <c r="L87" s="91"/>
      <c r="M87" s="91"/>
      <c r="N87" s="91"/>
      <c r="O87" s="91"/>
      <c r="P87" s="91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98" t="str">
        <f>V30</f>
        <v>Puro Malte F. C</v>
      </c>
      <c r="E88" s="100"/>
      <c r="F88" s="52">
        <v>37.340000000000003</v>
      </c>
      <c r="G88" s="53" t="s">
        <v>25</v>
      </c>
      <c r="H88" s="54">
        <v>59.44</v>
      </c>
      <c r="I88" s="98" t="str">
        <f>V28</f>
        <v>Stars United C.F</v>
      </c>
      <c r="J88" s="99"/>
      <c r="K88" s="99"/>
      <c r="L88" s="99"/>
      <c r="M88" s="99"/>
      <c r="N88" s="99"/>
      <c r="O88" s="99"/>
      <c r="P88" s="100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91" t="str">
        <f>V24</f>
        <v>C.R RedBull FC</v>
      </c>
      <c r="E89" s="91"/>
      <c r="F89" s="52">
        <v>33.92</v>
      </c>
      <c r="G89" s="53" t="s">
        <v>25</v>
      </c>
      <c r="H89" s="54">
        <v>65.39</v>
      </c>
      <c r="I89" s="91" t="str">
        <f>V29</f>
        <v>Family paz f.c</v>
      </c>
      <c r="J89" s="91"/>
      <c r="K89" s="91"/>
      <c r="L89" s="91"/>
      <c r="M89" s="91"/>
      <c r="N89" s="91"/>
      <c r="O89" s="91"/>
      <c r="P89" s="91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91" t="str">
        <f>V27</f>
        <v>Us Karas</v>
      </c>
      <c r="E90" s="91"/>
      <c r="F90" s="52">
        <v>70.19</v>
      </c>
      <c r="G90" s="53" t="s">
        <v>25</v>
      </c>
      <c r="H90" s="54">
        <v>79.040000000000006</v>
      </c>
      <c r="I90" s="91" t="str">
        <f>V25</f>
        <v>Família Timóteo FC</v>
      </c>
      <c r="J90" s="91"/>
      <c r="K90" s="91"/>
      <c r="L90" s="91"/>
      <c r="M90" s="91"/>
      <c r="N90" s="91"/>
      <c r="O90" s="91"/>
      <c r="P90" s="91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91" t="str">
        <f>V20</f>
        <v>FC Ladeira !!!</v>
      </c>
      <c r="E91" s="91"/>
      <c r="F91" s="52">
        <v>68.98</v>
      </c>
      <c r="G91" s="53" t="s">
        <v>25</v>
      </c>
      <c r="H91" s="54">
        <v>91.59</v>
      </c>
      <c r="I91" s="91" t="str">
        <f>V21</f>
        <v>Bruno Duim FC</v>
      </c>
      <c r="J91" s="91"/>
      <c r="K91" s="91"/>
      <c r="L91" s="91"/>
      <c r="M91" s="91"/>
      <c r="N91" s="91"/>
      <c r="O91" s="91"/>
      <c r="P91" s="91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101" t="s">
        <v>31</v>
      </c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3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104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6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98" t="str">
        <f>V21</f>
        <v>Bruno Duim FC</v>
      </c>
      <c r="E96" s="100"/>
      <c r="F96" s="51">
        <v>51.6</v>
      </c>
      <c r="G96" s="50" t="s">
        <v>25</v>
      </c>
      <c r="H96" s="49">
        <v>51.96</v>
      </c>
      <c r="I96" s="98" t="str">
        <f>V27</f>
        <v>Us Karas</v>
      </c>
      <c r="J96" s="99"/>
      <c r="K96" s="99"/>
      <c r="L96" s="99"/>
      <c r="M96" s="99"/>
      <c r="N96" s="99"/>
      <c r="O96" s="99"/>
      <c r="P96" s="100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91" t="str">
        <f>V28</f>
        <v>Stars United C.F</v>
      </c>
      <c r="E97" s="91"/>
      <c r="F97" s="51">
        <v>33.36</v>
      </c>
      <c r="G97" s="50" t="s">
        <v>25</v>
      </c>
      <c r="H97" s="49">
        <v>59.66</v>
      </c>
      <c r="I97" s="91" t="str">
        <f>V31</f>
        <v>Lucca Mengão</v>
      </c>
      <c r="J97" s="91"/>
      <c r="K97" s="91"/>
      <c r="L97" s="91"/>
      <c r="M97" s="91"/>
      <c r="N97" s="91"/>
      <c r="O97" s="91"/>
      <c r="P97" s="91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98" t="str">
        <f>V26</f>
        <v>hugofluzao</v>
      </c>
      <c r="E98" s="100"/>
      <c r="F98" s="51">
        <v>53.05</v>
      </c>
      <c r="G98" s="50" t="s">
        <v>25</v>
      </c>
      <c r="H98" s="49">
        <v>83.85</v>
      </c>
      <c r="I98" s="98" t="str">
        <f>V20</f>
        <v>FC Ladeira !!!</v>
      </c>
      <c r="J98" s="99"/>
      <c r="K98" s="99"/>
      <c r="L98" s="99"/>
      <c r="M98" s="99"/>
      <c r="N98" s="99"/>
      <c r="O98" s="99"/>
      <c r="P98" s="100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91" t="str">
        <f>V22</f>
        <v>PAPAMIKE F.C.</v>
      </c>
      <c r="E99" s="91"/>
      <c r="F99" s="49">
        <v>52.22</v>
      </c>
      <c r="G99" s="50" t="s">
        <v>25</v>
      </c>
      <c r="H99" s="51">
        <v>46.36</v>
      </c>
      <c r="I99" s="91" t="str">
        <f>V29</f>
        <v>Family paz f.c</v>
      </c>
      <c r="J99" s="91"/>
      <c r="K99" s="91"/>
      <c r="L99" s="91"/>
      <c r="M99" s="91"/>
      <c r="N99" s="91"/>
      <c r="O99" s="91"/>
      <c r="P99" s="91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91" t="str">
        <f>V25</f>
        <v>Família Timóteo FC</v>
      </c>
      <c r="E100" s="91"/>
      <c r="F100" s="49">
        <v>68.12</v>
      </c>
      <c r="G100" s="50" t="s">
        <v>25</v>
      </c>
      <c r="H100" s="51">
        <v>59.07</v>
      </c>
      <c r="I100" s="91" t="str">
        <f>V30</f>
        <v>Puro Malte F. C</v>
      </c>
      <c r="J100" s="91"/>
      <c r="K100" s="91"/>
      <c r="L100" s="91"/>
      <c r="M100" s="91"/>
      <c r="N100" s="91"/>
      <c r="O100" s="91"/>
      <c r="P100" s="91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91" t="str">
        <f>V23</f>
        <v>Monet FC</v>
      </c>
      <c r="E101" s="91"/>
      <c r="F101" s="51">
        <v>50.7</v>
      </c>
      <c r="G101" s="50" t="s">
        <v>25</v>
      </c>
      <c r="H101" s="49">
        <v>59.66</v>
      </c>
      <c r="I101" s="91" t="str">
        <f>V24</f>
        <v>C.R RedBull FC</v>
      </c>
      <c r="J101" s="91"/>
      <c r="K101" s="91"/>
      <c r="L101" s="91"/>
      <c r="M101" s="91"/>
      <c r="N101" s="91"/>
      <c r="O101" s="91"/>
      <c r="P101" s="91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101" t="s">
        <v>30</v>
      </c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3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104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6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98" t="str">
        <f>V27</f>
        <v>Us Karas</v>
      </c>
      <c r="E106" s="100"/>
      <c r="F106" s="51">
        <v>23.43</v>
      </c>
      <c r="G106" s="50" t="s">
        <v>25</v>
      </c>
      <c r="H106" s="49">
        <v>46.15</v>
      </c>
      <c r="I106" s="98" t="str">
        <f>V28</f>
        <v>Stars United C.F</v>
      </c>
      <c r="J106" s="99"/>
      <c r="K106" s="99"/>
      <c r="L106" s="99"/>
      <c r="M106" s="99"/>
      <c r="N106" s="99"/>
      <c r="O106" s="99"/>
      <c r="P106" s="100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91" t="str">
        <f>V24</f>
        <v>C.R RedBull FC</v>
      </c>
      <c r="E107" s="91"/>
      <c r="F107" s="51">
        <v>44.27</v>
      </c>
      <c r="G107" s="50" t="s">
        <v>25</v>
      </c>
      <c r="H107" s="49">
        <v>47.46</v>
      </c>
      <c r="I107" s="91" t="str">
        <f>V22</f>
        <v>PAPAMIKE F.C.</v>
      </c>
      <c r="J107" s="91"/>
      <c r="K107" s="91"/>
      <c r="L107" s="91"/>
      <c r="M107" s="91"/>
      <c r="N107" s="91"/>
      <c r="O107" s="91"/>
      <c r="P107" s="91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98" t="str">
        <f>V20</f>
        <v>FC Ladeira !!!</v>
      </c>
      <c r="E108" s="100"/>
      <c r="F108" s="49">
        <v>50.6</v>
      </c>
      <c r="G108" s="50" t="s">
        <v>25</v>
      </c>
      <c r="H108" s="51">
        <v>43.2</v>
      </c>
      <c r="I108" s="98" t="str">
        <f>V31</f>
        <v>Lucca Mengão</v>
      </c>
      <c r="J108" s="99"/>
      <c r="K108" s="99"/>
      <c r="L108" s="99"/>
      <c r="M108" s="99"/>
      <c r="N108" s="99"/>
      <c r="O108" s="99"/>
      <c r="P108" s="100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91" t="str">
        <f>V29</f>
        <v>Family paz f.c</v>
      </c>
      <c r="E109" s="91"/>
      <c r="F109" s="49">
        <v>57.51</v>
      </c>
      <c r="G109" s="50" t="s">
        <v>25</v>
      </c>
      <c r="H109" s="51">
        <v>50.63</v>
      </c>
      <c r="I109" s="91" t="str">
        <f>V23</f>
        <v>Monet FC</v>
      </c>
      <c r="J109" s="91"/>
      <c r="K109" s="91"/>
      <c r="L109" s="91"/>
      <c r="M109" s="91"/>
      <c r="N109" s="91"/>
      <c r="O109" s="91"/>
      <c r="P109" s="91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91" t="str">
        <f>V30</f>
        <v>Puro Malte F. C</v>
      </c>
      <c r="E110" s="91"/>
      <c r="F110" s="51">
        <v>31.19</v>
      </c>
      <c r="G110" s="50" t="s">
        <v>25</v>
      </c>
      <c r="H110" s="49">
        <v>39.46</v>
      </c>
      <c r="I110" s="91" t="str">
        <f>V21</f>
        <v>Bruno Duim FC</v>
      </c>
      <c r="J110" s="91"/>
      <c r="K110" s="91"/>
      <c r="L110" s="91"/>
      <c r="M110" s="91"/>
      <c r="N110" s="91"/>
      <c r="O110" s="91"/>
      <c r="P110" s="91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91" t="str">
        <f>V25</f>
        <v>Família Timóteo FC</v>
      </c>
      <c r="E111" s="91"/>
      <c r="F111" s="49">
        <v>53.67</v>
      </c>
      <c r="G111" s="50" t="s">
        <v>25</v>
      </c>
      <c r="H111" s="51">
        <v>45.9</v>
      </c>
      <c r="I111" s="91" t="str">
        <f>V26</f>
        <v>hugofluzao</v>
      </c>
      <c r="J111" s="91"/>
      <c r="K111" s="91"/>
      <c r="L111" s="91"/>
      <c r="M111" s="91"/>
      <c r="N111" s="91"/>
      <c r="O111" s="91"/>
      <c r="P111" s="91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101" t="s">
        <v>29</v>
      </c>
      <c r="E113" s="102"/>
      <c r="F113" s="102"/>
      <c r="G113" s="102"/>
      <c r="H113" s="102"/>
      <c r="I113" s="102"/>
      <c r="J113" s="102"/>
      <c r="K113" s="102"/>
      <c r="L113" s="102"/>
      <c r="M113" s="102"/>
      <c r="N113" s="102"/>
      <c r="O113" s="102"/>
      <c r="P113" s="103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104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6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91" t="str">
        <f>V27</f>
        <v>Us Karas</v>
      </c>
      <c r="E116" s="91"/>
      <c r="F116" s="54">
        <v>73.08</v>
      </c>
      <c r="G116" s="53" t="s">
        <v>25</v>
      </c>
      <c r="H116" s="52">
        <v>70.45</v>
      </c>
      <c r="I116" s="91" t="str">
        <f>V30</f>
        <v>Puro Malte F. C</v>
      </c>
      <c r="J116" s="91"/>
      <c r="K116" s="91"/>
      <c r="L116" s="91"/>
      <c r="M116" s="91"/>
      <c r="N116" s="91"/>
      <c r="O116" s="91"/>
      <c r="P116" s="91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91" t="str">
        <f>V29</f>
        <v>Family paz f.c</v>
      </c>
      <c r="E117" s="91"/>
      <c r="F117" s="54">
        <v>79.680000000000007</v>
      </c>
      <c r="G117" s="53" t="s">
        <v>25</v>
      </c>
      <c r="H117" s="52">
        <v>71.040000000000006</v>
      </c>
      <c r="I117" s="91" t="str">
        <f>V25</f>
        <v>Família Timóteo FC</v>
      </c>
      <c r="J117" s="91"/>
      <c r="K117" s="91"/>
      <c r="L117" s="91"/>
      <c r="M117" s="91"/>
      <c r="N117" s="91"/>
      <c r="O117" s="91"/>
      <c r="P117" s="91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91" t="str">
        <f>V21</f>
        <v>Bruno Duim FC</v>
      </c>
      <c r="E118" s="91"/>
      <c r="F118" s="54">
        <v>69.55</v>
      </c>
      <c r="G118" s="53" t="s">
        <v>25</v>
      </c>
      <c r="H118" s="52">
        <v>60.59</v>
      </c>
      <c r="I118" s="91" t="str">
        <f>V24</f>
        <v>C.R RedBull FC</v>
      </c>
      <c r="J118" s="91"/>
      <c r="K118" s="91"/>
      <c r="L118" s="91"/>
      <c r="M118" s="91"/>
      <c r="N118" s="91"/>
      <c r="O118" s="91"/>
      <c r="P118" s="91"/>
      <c r="Q118" s="32">
        <f t="shared" si="11"/>
        <v>0</v>
      </c>
      <c r="V118" s="33"/>
    </row>
    <row r="119" spans="3:24">
      <c r="C119" s="32">
        <f t="shared" si="12"/>
        <v>0</v>
      </c>
      <c r="D119" s="91" t="str">
        <f>V31</f>
        <v>Lucca Mengão</v>
      </c>
      <c r="E119" s="91"/>
      <c r="F119" s="52">
        <v>68.88</v>
      </c>
      <c r="G119" s="53" t="s">
        <v>25</v>
      </c>
      <c r="H119" s="54">
        <v>71.38</v>
      </c>
      <c r="I119" s="91" t="str">
        <f>V26</f>
        <v>hugofluzao</v>
      </c>
      <c r="J119" s="91"/>
      <c r="K119" s="91"/>
      <c r="L119" s="91"/>
      <c r="M119" s="91"/>
      <c r="N119" s="91"/>
      <c r="O119" s="91"/>
      <c r="P119" s="91"/>
      <c r="Q119" s="32">
        <f t="shared" si="11"/>
        <v>3</v>
      </c>
      <c r="V119" s="33"/>
    </row>
    <row r="120" spans="3:24">
      <c r="C120" s="32">
        <f t="shared" si="12"/>
        <v>0</v>
      </c>
      <c r="D120" s="91" t="str">
        <f>V28</f>
        <v>Stars United C.F</v>
      </c>
      <c r="E120" s="91"/>
      <c r="F120" s="52">
        <v>37.450000000000003</v>
      </c>
      <c r="G120" s="53" t="s">
        <v>25</v>
      </c>
      <c r="H120" s="54">
        <v>62.78</v>
      </c>
      <c r="I120" s="91" t="str">
        <f>V20</f>
        <v>FC Ladeira !!!</v>
      </c>
      <c r="J120" s="91"/>
      <c r="K120" s="91"/>
      <c r="L120" s="91"/>
      <c r="M120" s="91"/>
      <c r="N120" s="91"/>
      <c r="O120" s="91"/>
      <c r="P120" s="91"/>
      <c r="Q120" s="32">
        <f t="shared" si="11"/>
        <v>3</v>
      </c>
      <c r="V120" s="33"/>
    </row>
    <row r="121" spans="3:24">
      <c r="C121" s="32">
        <f t="shared" si="12"/>
        <v>0</v>
      </c>
      <c r="D121" s="91" t="str">
        <f>V22</f>
        <v>PAPAMIKE F.C.</v>
      </c>
      <c r="E121" s="91"/>
      <c r="F121" s="52">
        <v>55.15</v>
      </c>
      <c r="G121" s="53" t="s">
        <v>25</v>
      </c>
      <c r="H121" s="54">
        <v>60.58</v>
      </c>
      <c r="I121" s="91" t="str">
        <f>V23</f>
        <v>Monet FC</v>
      </c>
      <c r="J121" s="91"/>
      <c r="K121" s="91"/>
      <c r="L121" s="91"/>
      <c r="M121" s="91"/>
      <c r="N121" s="91"/>
      <c r="O121" s="91"/>
      <c r="P121" s="91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101" t="s">
        <v>27</v>
      </c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P123" s="103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104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6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98" t="str">
        <f>V23</f>
        <v>Monet FC</v>
      </c>
      <c r="E126" s="100"/>
      <c r="F126" s="51">
        <v>25.67</v>
      </c>
      <c r="G126" s="50" t="s">
        <v>25</v>
      </c>
      <c r="H126" s="49">
        <v>45.32</v>
      </c>
      <c r="I126" s="98" t="str">
        <f>V28</f>
        <v>Stars United C.F</v>
      </c>
      <c r="J126" s="99"/>
      <c r="K126" s="99"/>
      <c r="L126" s="99"/>
      <c r="M126" s="99"/>
      <c r="N126" s="99"/>
      <c r="O126" s="99"/>
      <c r="P126" s="100"/>
      <c r="Q126" s="32">
        <f t="shared" si="11"/>
        <v>3</v>
      </c>
      <c r="V126" s="33"/>
    </row>
    <row r="127" spans="3:24">
      <c r="C127" s="32">
        <f t="shared" si="12"/>
        <v>0</v>
      </c>
      <c r="D127" s="91" t="str">
        <f>V24</f>
        <v>C.R RedBull FC</v>
      </c>
      <c r="E127" s="91"/>
      <c r="F127" s="51">
        <v>35</v>
      </c>
      <c r="G127" s="50" t="s">
        <v>25</v>
      </c>
      <c r="H127" s="49">
        <v>46.07</v>
      </c>
      <c r="I127" s="91" t="str">
        <f>V30</f>
        <v>Puro Malte F. C</v>
      </c>
      <c r="J127" s="91"/>
      <c r="K127" s="91"/>
      <c r="L127" s="91"/>
      <c r="M127" s="91"/>
      <c r="N127" s="91"/>
      <c r="O127" s="91"/>
      <c r="P127" s="91"/>
      <c r="Q127" s="32">
        <f t="shared" si="11"/>
        <v>3</v>
      </c>
      <c r="V127" s="33"/>
    </row>
    <row r="128" spans="3:24">
      <c r="C128" s="32">
        <f t="shared" si="12"/>
        <v>0</v>
      </c>
      <c r="D128" s="98" t="str">
        <f>V20</f>
        <v>FC Ladeira !!!</v>
      </c>
      <c r="E128" s="100"/>
      <c r="F128" s="51">
        <v>45.69</v>
      </c>
      <c r="G128" s="50" t="s">
        <v>25</v>
      </c>
      <c r="H128" s="49">
        <v>61.4</v>
      </c>
      <c r="I128" s="98" t="str">
        <f>V27</f>
        <v>Us Karas</v>
      </c>
      <c r="J128" s="99"/>
      <c r="K128" s="99"/>
      <c r="L128" s="99"/>
      <c r="M128" s="99"/>
      <c r="N128" s="99"/>
      <c r="O128" s="99"/>
      <c r="P128" s="100"/>
      <c r="Q128" s="32">
        <f t="shared" si="11"/>
        <v>3</v>
      </c>
      <c r="V128" s="33"/>
    </row>
    <row r="129" spans="3:22">
      <c r="C129" s="32">
        <f t="shared" si="12"/>
        <v>3</v>
      </c>
      <c r="D129" s="91" t="str">
        <f>V26</f>
        <v>hugofluzao</v>
      </c>
      <c r="E129" s="91"/>
      <c r="F129" s="49">
        <v>41.87</v>
      </c>
      <c r="G129" s="50" t="s">
        <v>25</v>
      </c>
      <c r="H129" s="51">
        <v>28.3</v>
      </c>
      <c r="I129" s="91" t="str">
        <f>V22</f>
        <v>PAPAMIKE F.C.</v>
      </c>
      <c r="J129" s="91"/>
      <c r="K129" s="91"/>
      <c r="L129" s="91"/>
      <c r="M129" s="91"/>
      <c r="N129" s="91"/>
      <c r="O129" s="91"/>
      <c r="P129" s="91"/>
      <c r="Q129" s="32">
        <f t="shared" si="11"/>
        <v>0</v>
      </c>
      <c r="V129" s="33"/>
    </row>
    <row r="130" spans="3:22">
      <c r="C130" s="32">
        <f t="shared" si="12"/>
        <v>0</v>
      </c>
      <c r="D130" s="91" t="str">
        <f>V21</f>
        <v>Bruno Duim FC</v>
      </c>
      <c r="E130" s="91"/>
      <c r="F130" s="51">
        <v>62.57</v>
      </c>
      <c r="G130" s="50" t="s">
        <v>25</v>
      </c>
      <c r="H130" s="49">
        <v>64.8</v>
      </c>
      <c r="I130" s="91" t="str">
        <f>V29</f>
        <v>Family paz f.c</v>
      </c>
      <c r="J130" s="91"/>
      <c r="K130" s="91"/>
      <c r="L130" s="91"/>
      <c r="M130" s="91"/>
      <c r="N130" s="91"/>
      <c r="O130" s="91"/>
      <c r="P130" s="91"/>
      <c r="Q130" s="32">
        <f t="shared" si="11"/>
        <v>3</v>
      </c>
      <c r="V130" s="33"/>
    </row>
    <row r="131" spans="3:22">
      <c r="C131" s="32">
        <f t="shared" si="12"/>
        <v>0</v>
      </c>
      <c r="D131" s="91" t="str">
        <f>V25</f>
        <v>Família Timóteo FC</v>
      </c>
      <c r="E131" s="91"/>
      <c r="F131" s="51">
        <v>44.17</v>
      </c>
      <c r="G131" s="50" t="s">
        <v>25</v>
      </c>
      <c r="H131" s="49">
        <v>52.8</v>
      </c>
      <c r="I131" s="91" t="str">
        <f>V31</f>
        <v>Lucca Mengão</v>
      </c>
      <c r="J131" s="91"/>
      <c r="K131" s="91"/>
      <c r="L131" s="91"/>
      <c r="M131" s="91"/>
      <c r="N131" s="91"/>
      <c r="O131" s="91"/>
      <c r="P131" s="91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101" t="s">
        <v>28</v>
      </c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3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104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  <c r="P134" s="106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98" t="str">
        <f>V28</f>
        <v>Stars United C.F</v>
      </c>
      <c r="E136" s="100"/>
      <c r="F136" s="52">
        <v>32.85</v>
      </c>
      <c r="G136" s="53" t="s">
        <v>25</v>
      </c>
      <c r="H136" s="54">
        <v>56.55</v>
      </c>
      <c r="I136" s="98" t="str">
        <f>V26</f>
        <v>hugofluzao</v>
      </c>
      <c r="J136" s="99"/>
      <c r="K136" s="99"/>
      <c r="L136" s="99"/>
      <c r="M136" s="99"/>
      <c r="N136" s="99"/>
      <c r="O136" s="99"/>
      <c r="P136" s="100"/>
      <c r="Q136" s="32">
        <f t="shared" si="11"/>
        <v>3</v>
      </c>
      <c r="V136" s="33"/>
    </row>
    <row r="137" spans="3:22">
      <c r="C137" s="32">
        <f t="shared" si="12"/>
        <v>0</v>
      </c>
      <c r="D137" s="91" t="str">
        <f>V22</f>
        <v>PAPAMIKE F.C.</v>
      </c>
      <c r="E137" s="91"/>
      <c r="F137" s="52">
        <v>41.13</v>
      </c>
      <c r="G137" s="53" t="s">
        <v>25</v>
      </c>
      <c r="H137" s="54">
        <v>45.23</v>
      </c>
      <c r="I137" s="91" t="str">
        <f>V25</f>
        <v>Família Timóteo FC</v>
      </c>
      <c r="J137" s="91"/>
      <c r="K137" s="91"/>
      <c r="L137" s="91"/>
      <c r="M137" s="91"/>
      <c r="N137" s="91"/>
      <c r="O137" s="91"/>
      <c r="P137" s="91"/>
      <c r="Q137" s="32">
        <f t="shared" si="11"/>
        <v>3</v>
      </c>
      <c r="V137" s="33"/>
    </row>
    <row r="138" spans="3:22">
      <c r="C138" s="32">
        <f t="shared" si="12"/>
        <v>0</v>
      </c>
      <c r="D138" s="98" t="str">
        <f>V31</f>
        <v>Lucca Mengão</v>
      </c>
      <c r="E138" s="100"/>
      <c r="F138" s="52">
        <v>61.65</v>
      </c>
      <c r="G138" s="53" t="s">
        <v>25</v>
      </c>
      <c r="H138" s="54">
        <v>63.05</v>
      </c>
      <c r="I138" s="98" t="str">
        <f>V21</f>
        <v>Bruno Duim FC</v>
      </c>
      <c r="J138" s="99"/>
      <c r="K138" s="99"/>
      <c r="L138" s="99"/>
      <c r="M138" s="99"/>
      <c r="N138" s="99"/>
      <c r="O138" s="99"/>
      <c r="P138" s="100"/>
      <c r="Q138" s="32">
        <f t="shared" si="11"/>
        <v>3</v>
      </c>
      <c r="V138" s="33"/>
    </row>
    <row r="139" spans="3:22">
      <c r="C139" s="32">
        <f t="shared" si="12"/>
        <v>0</v>
      </c>
      <c r="D139" s="91" t="str">
        <f>V27</f>
        <v>Us Karas</v>
      </c>
      <c r="E139" s="91"/>
      <c r="F139" s="52">
        <v>49.43</v>
      </c>
      <c r="G139" s="53" t="s">
        <v>25</v>
      </c>
      <c r="H139" s="54">
        <v>55.65</v>
      </c>
      <c r="I139" s="91" t="str">
        <f>V23</f>
        <v>Monet FC</v>
      </c>
      <c r="J139" s="91"/>
      <c r="K139" s="91"/>
      <c r="L139" s="91"/>
      <c r="M139" s="91"/>
      <c r="N139" s="91"/>
      <c r="O139" s="91"/>
      <c r="P139" s="91"/>
      <c r="Q139" s="32">
        <f t="shared" si="11"/>
        <v>3</v>
      </c>
    </row>
    <row r="140" spans="3:22">
      <c r="C140" s="32">
        <f t="shared" si="12"/>
        <v>3</v>
      </c>
      <c r="D140" s="91" t="str">
        <f>V20</f>
        <v>FC Ladeira !!!</v>
      </c>
      <c r="E140" s="91"/>
      <c r="F140" s="54">
        <v>48.87</v>
      </c>
      <c r="G140" s="53" t="s">
        <v>25</v>
      </c>
      <c r="H140" s="52">
        <v>23.95</v>
      </c>
      <c r="I140" s="91" t="str">
        <f>V24</f>
        <v>C.R RedBull FC</v>
      </c>
      <c r="J140" s="91"/>
      <c r="K140" s="91"/>
      <c r="L140" s="91"/>
      <c r="M140" s="91"/>
      <c r="N140" s="91"/>
      <c r="O140" s="91"/>
      <c r="P140" s="91"/>
      <c r="Q140" s="32">
        <f t="shared" si="11"/>
        <v>0</v>
      </c>
    </row>
    <row r="141" spans="3:22">
      <c r="C141" s="32">
        <f t="shared" si="12"/>
        <v>3</v>
      </c>
      <c r="D141" s="91" t="str">
        <f>V30</f>
        <v>Puro Malte F. C</v>
      </c>
      <c r="E141" s="91"/>
      <c r="F141" s="54">
        <v>92.65</v>
      </c>
      <c r="G141" s="53" t="s">
        <v>25</v>
      </c>
      <c r="H141" s="52">
        <v>48.97</v>
      </c>
      <c r="I141" s="91" t="str">
        <f>V29</f>
        <v>Family paz f.c</v>
      </c>
      <c r="J141" s="91"/>
      <c r="K141" s="91"/>
      <c r="L141" s="91"/>
      <c r="M141" s="91"/>
      <c r="N141" s="91"/>
      <c r="O141" s="91"/>
      <c r="P141" s="91"/>
      <c r="Q141" s="32">
        <f t="shared" si="11"/>
        <v>0</v>
      </c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7" t="s">
        <v>46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9"/>
    </row>
    <row r="3" spans="2:33" ht="15" customHeight="1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2"/>
    </row>
    <row r="4" spans="2:33" ht="15" customHeight="1" thickBot="1"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5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7" t="s">
        <v>26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6" t="s">
        <v>1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8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9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1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9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1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2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4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125" t="s">
        <v>48</v>
      </c>
      <c r="E17" s="126"/>
      <c r="F17" s="126"/>
      <c r="G17" s="126"/>
      <c r="H17" s="126"/>
      <c r="I17" s="126"/>
      <c r="J17" s="126"/>
      <c r="K17" s="126"/>
      <c r="L17" s="126"/>
      <c r="M17" s="127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128"/>
      <c r="E18" s="129"/>
      <c r="F18" s="129"/>
      <c r="G18" s="129"/>
      <c r="H18" s="129"/>
      <c r="I18" s="129"/>
      <c r="J18" s="129"/>
      <c r="K18" s="129"/>
      <c r="L18" s="129"/>
      <c r="M18" s="130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131" t="s">
        <v>5</v>
      </c>
      <c r="G19" s="132"/>
      <c r="H19" s="131" t="s">
        <v>6</v>
      </c>
      <c r="I19" s="132"/>
      <c r="J19" s="131" t="s">
        <v>7</v>
      </c>
      <c r="K19" s="132"/>
      <c r="L19" s="131" t="s">
        <v>8</v>
      </c>
      <c r="M19" s="141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36"/>
      <c r="AE19" s="136"/>
      <c r="AF19" s="136"/>
      <c r="AG19" s="136"/>
    </row>
    <row r="20" spans="4:33">
      <c r="D20" s="39" t="s">
        <v>17</v>
      </c>
      <c r="E20" s="40" t="str">
        <f>VLOOKUP(AC20,$U$20:$AB$31,2)</f>
        <v>Grajaú F.C.</v>
      </c>
      <c r="F20" s="137">
        <f>VLOOKUP(AC20,$U$20:$AB$31,3)</f>
        <v>30</v>
      </c>
      <c r="G20" s="137"/>
      <c r="H20" s="138">
        <f>VLOOKUP(AC20,$U$20:$AB$31,4)</f>
        <v>669.46</v>
      </c>
      <c r="I20" s="138"/>
      <c r="J20" s="138">
        <f>VLOOKUP(AC20,$U$20:$AB$31,5)</f>
        <v>503.82000000000005</v>
      </c>
      <c r="K20" s="138"/>
      <c r="L20" s="138">
        <f>VLOOKUP(AC20,$U$20:$AB$31,6)</f>
        <v>165.64</v>
      </c>
      <c r="M20" s="139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134">
        <f t="shared" ref="F21:F31" si="1">VLOOKUP(AC21,$U$20:$AB$31,3)</f>
        <v>24</v>
      </c>
      <c r="G21" s="134"/>
      <c r="H21" s="133">
        <f t="shared" ref="H21:H31" si="2">VLOOKUP(AC21,$U$20:$AB$31,4)</f>
        <v>581.9899999999999</v>
      </c>
      <c r="I21" s="133"/>
      <c r="J21" s="133">
        <f t="shared" ref="J21:J31" si="3">VLOOKUP(AC21,$U$20:$AB$31,5)</f>
        <v>434.46999999999997</v>
      </c>
      <c r="K21" s="133"/>
      <c r="L21" s="133">
        <f t="shared" ref="L21:L31" si="4">VLOOKUP(AC21,$U$20:$AB$31,6)</f>
        <v>147.51999999999992</v>
      </c>
      <c r="M21" s="135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134">
        <f t="shared" si="1"/>
        <v>24</v>
      </c>
      <c r="G22" s="134"/>
      <c r="H22" s="133">
        <f t="shared" si="2"/>
        <v>580.48</v>
      </c>
      <c r="I22" s="133"/>
      <c r="J22" s="133">
        <f t="shared" si="3"/>
        <v>489.89</v>
      </c>
      <c r="K22" s="133"/>
      <c r="L22" s="133">
        <f t="shared" si="4"/>
        <v>90.590000000000032</v>
      </c>
      <c r="M22" s="135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134">
        <f t="shared" si="1"/>
        <v>21</v>
      </c>
      <c r="G23" s="134"/>
      <c r="H23" s="133">
        <f t="shared" si="2"/>
        <v>566.86999999999989</v>
      </c>
      <c r="I23" s="133"/>
      <c r="J23" s="133">
        <f t="shared" si="3"/>
        <v>373.78</v>
      </c>
      <c r="K23" s="133"/>
      <c r="L23" s="133">
        <f t="shared" si="4"/>
        <v>193.08999999999992</v>
      </c>
      <c r="M23" s="135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92">
        <f t="shared" si="1"/>
        <v>21</v>
      </c>
      <c r="G24" s="92"/>
      <c r="H24" s="93">
        <f t="shared" si="2"/>
        <v>519.30999999999995</v>
      </c>
      <c r="I24" s="93"/>
      <c r="J24" s="93">
        <f t="shared" si="3"/>
        <v>500.35</v>
      </c>
      <c r="K24" s="93"/>
      <c r="L24" s="93">
        <f t="shared" si="4"/>
        <v>18.959999999999923</v>
      </c>
      <c r="M24" s="94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92">
        <f t="shared" si="1"/>
        <v>15</v>
      </c>
      <c r="G25" s="92"/>
      <c r="H25" s="93">
        <f t="shared" si="2"/>
        <v>509.09000000000003</v>
      </c>
      <c r="I25" s="93"/>
      <c r="J25" s="93">
        <f t="shared" si="3"/>
        <v>497.26999999999992</v>
      </c>
      <c r="K25" s="93"/>
      <c r="L25" s="93">
        <f t="shared" si="4"/>
        <v>11.820000000000107</v>
      </c>
      <c r="M25" s="94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92">
        <f t="shared" si="1"/>
        <v>12</v>
      </c>
      <c r="G26" s="92"/>
      <c r="H26" s="93">
        <f t="shared" si="2"/>
        <v>560.22</v>
      </c>
      <c r="I26" s="93"/>
      <c r="J26" s="93">
        <f t="shared" si="3"/>
        <v>544.53</v>
      </c>
      <c r="K26" s="93"/>
      <c r="L26" s="93">
        <f t="shared" si="4"/>
        <v>15.690000000000055</v>
      </c>
      <c r="M26" s="94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92">
        <f t="shared" si="1"/>
        <v>12</v>
      </c>
      <c r="G27" s="92"/>
      <c r="H27" s="93">
        <f t="shared" si="2"/>
        <v>481.32</v>
      </c>
      <c r="I27" s="93"/>
      <c r="J27" s="93">
        <f t="shared" si="3"/>
        <v>522.59</v>
      </c>
      <c r="K27" s="93"/>
      <c r="L27" s="93">
        <f t="shared" si="4"/>
        <v>-41.270000000000039</v>
      </c>
      <c r="M27" s="94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92">
        <f t="shared" si="1"/>
        <v>12</v>
      </c>
      <c r="G28" s="92"/>
      <c r="H28" s="93">
        <f t="shared" si="2"/>
        <v>476.21999999999997</v>
      </c>
      <c r="I28" s="93"/>
      <c r="J28" s="93">
        <f t="shared" si="3"/>
        <v>527.04999999999995</v>
      </c>
      <c r="K28" s="93"/>
      <c r="L28" s="93">
        <f t="shared" si="4"/>
        <v>-50.829999999999984</v>
      </c>
      <c r="M28" s="94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92">
        <f t="shared" si="1"/>
        <v>12</v>
      </c>
      <c r="G29" s="92"/>
      <c r="H29" s="93">
        <f t="shared" si="2"/>
        <v>414.3</v>
      </c>
      <c r="I29" s="93"/>
      <c r="J29" s="93">
        <f t="shared" si="3"/>
        <v>488.13999999999993</v>
      </c>
      <c r="K29" s="93"/>
      <c r="L29" s="93">
        <f t="shared" si="4"/>
        <v>-73.839999999999918</v>
      </c>
      <c r="M29" s="94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92">
        <f t="shared" si="1"/>
        <v>12</v>
      </c>
      <c r="G30" s="92"/>
      <c r="H30" s="93">
        <f t="shared" si="2"/>
        <v>289.19</v>
      </c>
      <c r="I30" s="93"/>
      <c r="J30" s="93">
        <f t="shared" si="3"/>
        <v>479.76</v>
      </c>
      <c r="K30" s="93"/>
      <c r="L30" s="93">
        <f t="shared" si="4"/>
        <v>-190.57</v>
      </c>
      <c r="M30" s="94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95">
        <f t="shared" si="1"/>
        <v>3</v>
      </c>
      <c r="G31" s="95"/>
      <c r="H31" s="96">
        <f t="shared" si="2"/>
        <v>299.59999999999997</v>
      </c>
      <c r="I31" s="96"/>
      <c r="J31" s="96">
        <f t="shared" si="3"/>
        <v>554.01</v>
      </c>
      <c r="K31" s="96"/>
      <c r="L31" s="96">
        <f t="shared" si="4"/>
        <v>-254.41000000000003</v>
      </c>
      <c r="M31" s="97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42" t="s">
        <v>37</v>
      </c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4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45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7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98" t="str">
        <f>V31</f>
        <v>Casinha da Grazi</v>
      </c>
      <c r="E36" s="100"/>
      <c r="F36" s="51">
        <v>47.23</v>
      </c>
      <c r="G36" s="50" t="s">
        <v>25</v>
      </c>
      <c r="H36" s="49">
        <v>59.66</v>
      </c>
      <c r="I36" s="98" t="str">
        <f>V24</f>
        <v>Marrecos F.C .</v>
      </c>
      <c r="J36" s="99"/>
      <c r="K36" s="99"/>
      <c r="L36" s="99"/>
      <c r="M36" s="99"/>
      <c r="N36" s="99"/>
      <c r="O36" s="99"/>
      <c r="P36" s="100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91" t="str">
        <f>V28</f>
        <v>Seringueira Mecânica</v>
      </c>
      <c r="E37" s="91"/>
      <c r="F37" s="49">
        <v>40.36</v>
      </c>
      <c r="G37" s="50" t="s">
        <v>25</v>
      </c>
      <c r="H37" s="51">
        <v>29.33</v>
      </c>
      <c r="I37" s="91" t="str">
        <f>V29</f>
        <v>André fogão</v>
      </c>
      <c r="J37" s="91"/>
      <c r="K37" s="91"/>
      <c r="L37" s="91"/>
      <c r="M37" s="91"/>
      <c r="N37" s="91"/>
      <c r="O37" s="91"/>
      <c r="P37" s="91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98" t="str">
        <f>V20</f>
        <v>WillianBalao</v>
      </c>
      <c r="E38" s="100"/>
      <c r="F38" s="49">
        <v>55.22</v>
      </c>
      <c r="G38" s="50" t="s">
        <v>25</v>
      </c>
      <c r="H38" s="51">
        <v>31.19</v>
      </c>
      <c r="I38" s="98" t="str">
        <f>V25</f>
        <v>leitemoça 3</v>
      </c>
      <c r="J38" s="99"/>
      <c r="K38" s="99"/>
      <c r="L38" s="99"/>
      <c r="M38" s="99"/>
      <c r="N38" s="99"/>
      <c r="O38" s="99"/>
      <c r="P38" s="100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91" t="str">
        <f>V22</f>
        <v>Taay BFR</v>
      </c>
      <c r="E39" s="91"/>
      <c r="F39" s="49">
        <v>72.13</v>
      </c>
      <c r="G39" s="50" t="s">
        <v>25</v>
      </c>
      <c r="H39" s="51">
        <v>66.91</v>
      </c>
      <c r="I39" s="91" t="str">
        <f>V27</f>
        <v>Grajaú F.C.</v>
      </c>
      <c r="J39" s="91"/>
      <c r="K39" s="91"/>
      <c r="L39" s="91"/>
      <c r="M39" s="91"/>
      <c r="N39" s="91"/>
      <c r="O39" s="91"/>
      <c r="P39" s="91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91" t="str">
        <f>V30</f>
        <v>bayern in rio</v>
      </c>
      <c r="E40" s="91"/>
      <c r="F40" s="51">
        <v>35.700000000000003</v>
      </c>
      <c r="G40" s="50" t="s">
        <v>25</v>
      </c>
      <c r="H40" s="49">
        <v>71.41</v>
      </c>
      <c r="I40" s="91" t="str">
        <f>V26</f>
        <v>Alisando Cresce</v>
      </c>
      <c r="J40" s="91"/>
      <c r="K40" s="91"/>
      <c r="L40" s="91"/>
      <c r="M40" s="91"/>
      <c r="N40" s="91"/>
      <c r="O40" s="91"/>
      <c r="P40" s="91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91" t="str">
        <f>V23</f>
        <v>Al-Jazira F.c</v>
      </c>
      <c r="E41" s="91"/>
      <c r="F41" s="51">
        <v>28.63</v>
      </c>
      <c r="G41" s="50" t="s">
        <v>25</v>
      </c>
      <c r="H41" s="49">
        <v>56.51</v>
      </c>
      <c r="I41" s="91" t="str">
        <f>V21</f>
        <v>RJFC Unitedd</v>
      </c>
      <c r="J41" s="91"/>
      <c r="K41" s="91"/>
      <c r="L41" s="91"/>
      <c r="M41" s="91"/>
      <c r="N41" s="91"/>
      <c r="O41" s="91"/>
      <c r="P41" s="91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42" t="s">
        <v>36</v>
      </c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4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45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7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98" t="str">
        <f>V23</f>
        <v>Al-Jazira F.c</v>
      </c>
      <c r="E46" s="100"/>
      <c r="F46" s="51">
        <v>31.82</v>
      </c>
      <c r="G46" s="50" t="s">
        <v>25</v>
      </c>
      <c r="H46" s="49">
        <v>52.99</v>
      </c>
      <c r="I46" s="98" t="str">
        <f>V20</f>
        <v>WillianBalao</v>
      </c>
      <c r="J46" s="99"/>
      <c r="K46" s="99"/>
      <c r="L46" s="99"/>
      <c r="M46" s="99"/>
      <c r="N46" s="99"/>
      <c r="O46" s="99"/>
      <c r="P46" s="100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91" t="str">
        <f>V24</f>
        <v>Marrecos F.C .</v>
      </c>
      <c r="E47" s="91"/>
      <c r="F47" s="51">
        <v>42.64</v>
      </c>
      <c r="G47" s="50" t="s">
        <v>25</v>
      </c>
      <c r="H47" s="49">
        <v>45.39</v>
      </c>
      <c r="I47" s="91" t="str">
        <f>V26</f>
        <v>Alisando Cresce</v>
      </c>
      <c r="J47" s="91"/>
      <c r="K47" s="91"/>
      <c r="L47" s="91"/>
      <c r="M47" s="91"/>
      <c r="N47" s="91"/>
      <c r="O47" s="91"/>
      <c r="P47" s="91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98" t="str">
        <f>V29</f>
        <v>André fogão</v>
      </c>
      <c r="E48" s="100"/>
      <c r="F48" s="51">
        <v>50.42</v>
      </c>
      <c r="G48" s="50" t="s">
        <v>25</v>
      </c>
      <c r="H48" s="49">
        <v>65.239999999999995</v>
      </c>
      <c r="I48" s="98" t="str">
        <f>V27</f>
        <v>Grajaú F.C.</v>
      </c>
      <c r="J48" s="99"/>
      <c r="K48" s="99"/>
      <c r="L48" s="99"/>
      <c r="M48" s="99"/>
      <c r="N48" s="99"/>
      <c r="O48" s="99"/>
      <c r="P48" s="100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91" t="str">
        <f>V25</f>
        <v>leitemoça 3</v>
      </c>
      <c r="E49" s="91"/>
      <c r="F49" s="51">
        <v>9.41</v>
      </c>
      <c r="G49" s="50" t="s">
        <v>25</v>
      </c>
      <c r="H49" s="49">
        <v>33.19</v>
      </c>
      <c r="I49" s="91" t="str">
        <f>V28</f>
        <v>Seringueira Mecânica</v>
      </c>
      <c r="J49" s="91"/>
      <c r="K49" s="91"/>
      <c r="L49" s="91"/>
      <c r="M49" s="91"/>
      <c r="N49" s="91"/>
      <c r="O49" s="91"/>
      <c r="P49" s="91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91" t="str">
        <f>V21</f>
        <v>RJFC Unitedd</v>
      </c>
      <c r="E50" s="91"/>
      <c r="F50" s="49">
        <v>58.69</v>
      </c>
      <c r="G50" s="50" t="s">
        <v>25</v>
      </c>
      <c r="H50" s="51">
        <v>32.340000000000003</v>
      </c>
      <c r="I50" s="91" t="str">
        <f>V22</f>
        <v>Taay BFR</v>
      </c>
      <c r="J50" s="91"/>
      <c r="K50" s="91"/>
      <c r="L50" s="91"/>
      <c r="M50" s="91"/>
      <c r="N50" s="91"/>
      <c r="O50" s="91"/>
      <c r="P50" s="91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91" t="str">
        <f>V31</f>
        <v>Casinha da Grazi</v>
      </c>
      <c r="E51" s="91"/>
      <c r="F51" s="49">
        <v>47.52</v>
      </c>
      <c r="G51" s="50" t="s">
        <v>25</v>
      </c>
      <c r="H51" s="51">
        <v>34.700000000000003</v>
      </c>
      <c r="I51" s="91" t="str">
        <f>V30</f>
        <v>bayern in rio</v>
      </c>
      <c r="J51" s="91"/>
      <c r="K51" s="91"/>
      <c r="L51" s="91"/>
      <c r="M51" s="91"/>
      <c r="N51" s="91"/>
      <c r="O51" s="91"/>
      <c r="P51" s="91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42" t="s">
        <v>35</v>
      </c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4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45"/>
      <c r="E54" s="146"/>
      <c r="F54" s="146"/>
      <c r="G54" s="146"/>
      <c r="H54" s="146"/>
      <c r="I54" s="146"/>
      <c r="J54" s="146"/>
      <c r="K54" s="146"/>
      <c r="L54" s="146"/>
      <c r="M54" s="146"/>
      <c r="N54" s="146"/>
      <c r="O54" s="146"/>
      <c r="P54" s="147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98" t="str">
        <f>V28</f>
        <v>Seringueira Mecânica</v>
      </c>
      <c r="E56" s="100"/>
      <c r="F56" s="51">
        <v>30.03</v>
      </c>
      <c r="G56" s="50" t="s">
        <v>25</v>
      </c>
      <c r="H56" s="49">
        <v>69.8</v>
      </c>
      <c r="I56" s="98" t="str">
        <f>V24</f>
        <v>Marrecos F.C .</v>
      </c>
      <c r="J56" s="99"/>
      <c r="K56" s="99"/>
      <c r="L56" s="99"/>
      <c r="M56" s="99"/>
      <c r="N56" s="99"/>
      <c r="O56" s="99"/>
      <c r="P56" s="100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91" t="str">
        <f>V25</f>
        <v>leitemoça 3</v>
      </c>
      <c r="E57" s="91"/>
      <c r="F57" s="51">
        <v>42.3</v>
      </c>
      <c r="G57" s="50" t="s">
        <v>25</v>
      </c>
      <c r="H57" s="49">
        <v>56.7</v>
      </c>
      <c r="I57" s="91" t="str">
        <f>V21</f>
        <v>RJFC Unitedd</v>
      </c>
      <c r="J57" s="91"/>
      <c r="K57" s="91"/>
      <c r="L57" s="91"/>
      <c r="M57" s="91"/>
      <c r="N57" s="91"/>
      <c r="O57" s="91"/>
      <c r="P57" s="91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98" t="str">
        <f>V30</f>
        <v>bayern in rio</v>
      </c>
      <c r="E58" s="100"/>
      <c r="F58" s="51">
        <v>21</v>
      </c>
      <c r="G58" s="50" t="s">
        <v>25</v>
      </c>
      <c r="H58" s="49">
        <v>52.04</v>
      </c>
      <c r="I58" s="98" t="str">
        <f>V23</f>
        <v>Al-Jazira F.c</v>
      </c>
      <c r="J58" s="99"/>
      <c r="K58" s="99"/>
      <c r="L58" s="99"/>
      <c r="M58" s="99"/>
      <c r="N58" s="99"/>
      <c r="O58" s="99"/>
      <c r="P58" s="100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91" t="str">
        <f>V26</f>
        <v>Alisando Cresce</v>
      </c>
      <c r="E59" s="91"/>
      <c r="F59" s="49">
        <v>63</v>
      </c>
      <c r="G59" s="50" t="s">
        <v>25</v>
      </c>
      <c r="H59" s="51">
        <v>51.4</v>
      </c>
      <c r="I59" s="91" t="str">
        <f>V29</f>
        <v>André fogão</v>
      </c>
      <c r="J59" s="91"/>
      <c r="K59" s="91"/>
      <c r="L59" s="91"/>
      <c r="M59" s="91"/>
      <c r="N59" s="91"/>
      <c r="O59" s="91"/>
      <c r="P59" s="91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91" t="str">
        <f>V22</f>
        <v>Taay BFR</v>
      </c>
      <c r="E60" s="91"/>
      <c r="F60" s="49">
        <v>58.9</v>
      </c>
      <c r="G60" s="50" t="s">
        <v>25</v>
      </c>
      <c r="H60" s="51">
        <v>32.1</v>
      </c>
      <c r="I60" s="91" t="str">
        <f>V20</f>
        <v>WillianBalao</v>
      </c>
      <c r="J60" s="91"/>
      <c r="K60" s="91"/>
      <c r="L60" s="91"/>
      <c r="M60" s="91"/>
      <c r="N60" s="91"/>
      <c r="O60" s="91"/>
      <c r="P60" s="91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91" t="str">
        <f>V27</f>
        <v>Grajaú F.C.</v>
      </c>
      <c r="E61" s="91"/>
      <c r="F61" s="49">
        <v>61.5</v>
      </c>
      <c r="G61" s="50" t="s">
        <v>25</v>
      </c>
      <c r="H61" s="51">
        <v>45.38</v>
      </c>
      <c r="I61" s="91" t="str">
        <f>V31</f>
        <v>Casinha da Grazi</v>
      </c>
      <c r="J61" s="91"/>
      <c r="K61" s="91"/>
      <c r="L61" s="91"/>
      <c r="M61" s="91"/>
      <c r="N61" s="91"/>
      <c r="O61" s="91"/>
      <c r="P61" s="91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101" t="s">
        <v>34</v>
      </c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3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104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6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98" t="str">
        <f>V26</f>
        <v>Alisando Cresce</v>
      </c>
      <c r="E66" s="100"/>
      <c r="F66" s="51">
        <v>33.42</v>
      </c>
      <c r="G66" s="50" t="s">
        <v>25</v>
      </c>
      <c r="H66" s="49">
        <v>35.44</v>
      </c>
      <c r="I66" s="98" t="str">
        <f>V27</f>
        <v>Grajaú F.C.</v>
      </c>
      <c r="J66" s="99"/>
      <c r="K66" s="99"/>
      <c r="L66" s="99"/>
      <c r="M66" s="99"/>
      <c r="N66" s="99"/>
      <c r="O66" s="99"/>
      <c r="P66" s="100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91" t="str">
        <f>V22</f>
        <v>Taay BFR</v>
      </c>
      <c r="E67" s="91"/>
      <c r="F67" s="49">
        <v>27.94</v>
      </c>
      <c r="G67" s="50" t="s">
        <v>25</v>
      </c>
      <c r="H67" s="51">
        <v>14.7</v>
      </c>
      <c r="I67" s="91" t="str">
        <f>V30</f>
        <v>bayern in rio</v>
      </c>
      <c r="J67" s="91"/>
      <c r="K67" s="91"/>
      <c r="L67" s="91"/>
      <c r="M67" s="91"/>
      <c r="N67" s="91"/>
      <c r="O67" s="91"/>
      <c r="P67" s="91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98" t="str">
        <f>V23</f>
        <v>Al-Jazira F.c</v>
      </c>
      <c r="E68" s="100"/>
      <c r="F68" s="51">
        <v>28.36</v>
      </c>
      <c r="G68" s="50" t="s">
        <v>25</v>
      </c>
      <c r="H68" s="49">
        <v>45.92</v>
      </c>
      <c r="I68" s="98" t="str">
        <f>V31</f>
        <v>Casinha da Grazi</v>
      </c>
      <c r="J68" s="99"/>
      <c r="K68" s="99"/>
      <c r="L68" s="99"/>
      <c r="M68" s="99"/>
      <c r="N68" s="99"/>
      <c r="O68" s="99"/>
      <c r="P68" s="100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91" t="str">
        <f>V21</f>
        <v>RJFC Unitedd</v>
      </c>
      <c r="E69" s="91"/>
      <c r="F69" s="49">
        <v>44.44</v>
      </c>
      <c r="G69" s="50" t="s">
        <v>25</v>
      </c>
      <c r="H69" s="51">
        <v>20.73</v>
      </c>
      <c r="I69" s="91" t="str">
        <f>V28</f>
        <v>Seringueira Mecânica</v>
      </c>
      <c r="J69" s="91"/>
      <c r="K69" s="91"/>
      <c r="L69" s="91"/>
      <c r="M69" s="91"/>
      <c r="N69" s="91"/>
      <c r="O69" s="91"/>
      <c r="P69" s="91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91" t="str">
        <f>V24</f>
        <v>Marrecos F.C .</v>
      </c>
      <c r="E70" s="91"/>
      <c r="F70" s="49">
        <v>49.92</v>
      </c>
      <c r="G70" s="50" t="s">
        <v>25</v>
      </c>
      <c r="H70" s="51">
        <v>20.62</v>
      </c>
      <c r="I70" s="91" t="str">
        <f>V25</f>
        <v>leitemoça 3</v>
      </c>
      <c r="J70" s="91"/>
      <c r="K70" s="91"/>
      <c r="L70" s="91"/>
      <c r="M70" s="91"/>
      <c r="N70" s="91"/>
      <c r="O70" s="91"/>
      <c r="P70" s="91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91" t="str">
        <f>V20</f>
        <v>WillianBalao</v>
      </c>
      <c r="E71" s="91"/>
      <c r="F71" s="51">
        <v>26.66</v>
      </c>
      <c r="G71" s="50" t="s">
        <v>25</v>
      </c>
      <c r="H71" s="49">
        <v>27.95</v>
      </c>
      <c r="I71" s="91" t="str">
        <f>V29</f>
        <v>André fogão</v>
      </c>
      <c r="J71" s="91"/>
      <c r="K71" s="91"/>
      <c r="L71" s="91"/>
      <c r="M71" s="91"/>
      <c r="N71" s="91"/>
      <c r="O71" s="91"/>
      <c r="P71" s="91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101" t="s">
        <v>33</v>
      </c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3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104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6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98" t="str">
        <f>V25</f>
        <v>leitemoça 3</v>
      </c>
      <c r="E76" s="100"/>
      <c r="F76" s="51">
        <v>34.25</v>
      </c>
      <c r="G76" s="50" t="s">
        <v>25</v>
      </c>
      <c r="H76" s="49">
        <v>80.75</v>
      </c>
      <c r="I76" s="98" t="str">
        <f>V23</f>
        <v>Al-Jazira F.c</v>
      </c>
      <c r="J76" s="99"/>
      <c r="K76" s="99"/>
      <c r="L76" s="99"/>
      <c r="M76" s="99"/>
      <c r="N76" s="99"/>
      <c r="O76" s="99"/>
      <c r="P76" s="100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91" t="str">
        <f>V28</f>
        <v>Seringueira Mecânica</v>
      </c>
      <c r="E77" s="91"/>
      <c r="F77" s="49">
        <v>28.05</v>
      </c>
      <c r="G77" s="50" t="s">
        <v>25</v>
      </c>
      <c r="H77" s="51">
        <v>14.66</v>
      </c>
      <c r="I77" s="91" t="str">
        <f>V22</f>
        <v>Taay BFR</v>
      </c>
      <c r="J77" s="91"/>
      <c r="K77" s="91"/>
      <c r="L77" s="91"/>
      <c r="M77" s="91"/>
      <c r="N77" s="91"/>
      <c r="O77" s="91"/>
      <c r="P77" s="91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98" t="str">
        <f>V30</f>
        <v>bayern in rio</v>
      </c>
      <c r="E78" s="100"/>
      <c r="F78" s="51">
        <v>12.2</v>
      </c>
      <c r="G78" s="50" t="s">
        <v>25</v>
      </c>
      <c r="H78" s="49">
        <v>58.45</v>
      </c>
      <c r="I78" s="98" t="str">
        <f>V20</f>
        <v>WillianBalao</v>
      </c>
      <c r="J78" s="99"/>
      <c r="K78" s="99"/>
      <c r="L78" s="99"/>
      <c r="M78" s="99"/>
      <c r="N78" s="99"/>
      <c r="O78" s="99"/>
      <c r="P78" s="100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91" t="str">
        <f>V27</f>
        <v>Grajaú F.C.</v>
      </c>
      <c r="E79" s="91"/>
      <c r="F79" s="49">
        <v>80.150000000000006</v>
      </c>
      <c r="G79" s="50" t="s">
        <v>25</v>
      </c>
      <c r="H79" s="51">
        <v>41.76</v>
      </c>
      <c r="I79" s="91" t="str">
        <f>V24</f>
        <v>Marrecos F.C .</v>
      </c>
      <c r="J79" s="91"/>
      <c r="K79" s="91"/>
      <c r="L79" s="91"/>
      <c r="M79" s="91"/>
      <c r="N79" s="91"/>
      <c r="O79" s="91"/>
      <c r="P79" s="91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91" t="str">
        <f>V29</f>
        <v>André fogão</v>
      </c>
      <c r="E80" s="91"/>
      <c r="F80" s="51">
        <v>23.45</v>
      </c>
      <c r="G80" s="50" t="s">
        <v>25</v>
      </c>
      <c r="H80" s="49">
        <v>52.95</v>
      </c>
      <c r="I80" s="91" t="str">
        <f>V31</f>
        <v>Casinha da Grazi</v>
      </c>
      <c r="J80" s="91"/>
      <c r="K80" s="91"/>
      <c r="L80" s="91"/>
      <c r="M80" s="91"/>
      <c r="N80" s="91"/>
      <c r="O80" s="91"/>
      <c r="P80" s="91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91" t="str">
        <f>V21</f>
        <v>RJFC Unitedd</v>
      </c>
      <c r="E81" s="91"/>
      <c r="F81" s="51">
        <v>40.75</v>
      </c>
      <c r="G81" s="50" t="s">
        <v>25</v>
      </c>
      <c r="H81" s="49">
        <v>44.2</v>
      </c>
      <c r="I81" s="91" t="str">
        <f>V26</f>
        <v>Alisando Cresce</v>
      </c>
      <c r="J81" s="91"/>
      <c r="K81" s="91"/>
      <c r="L81" s="91"/>
      <c r="M81" s="91"/>
      <c r="N81" s="91"/>
      <c r="O81" s="91"/>
      <c r="P81" s="91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101" t="s">
        <v>32</v>
      </c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3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104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6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98" t="str">
        <f>V31</f>
        <v>Casinha da Grazi</v>
      </c>
      <c r="E86" s="100"/>
      <c r="F86" s="51">
        <v>48.99</v>
      </c>
      <c r="G86" s="50" t="s">
        <v>25</v>
      </c>
      <c r="H86" s="49">
        <v>49.06</v>
      </c>
      <c r="I86" s="98" t="str">
        <f>V22</f>
        <v>Taay BFR</v>
      </c>
      <c r="J86" s="99"/>
      <c r="K86" s="99"/>
      <c r="L86" s="99"/>
      <c r="M86" s="99"/>
      <c r="N86" s="99"/>
      <c r="O86" s="99"/>
      <c r="P86" s="100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91" t="str">
        <f>V26</f>
        <v>Alisando Cresce</v>
      </c>
      <c r="E87" s="91"/>
      <c r="F87" s="51">
        <v>46.75</v>
      </c>
      <c r="G87" s="50" t="s">
        <v>25</v>
      </c>
      <c r="H87" s="49">
        <v>63.09</v>
      </c>
      <c r="I87" s="91" t="str">
        <f>V23</f>
        <v>Al-Jazira F.c</v>
      </c>
      <c r="J87" s="91"/>
      <c r="K87" s="91"/>
      <c r="L87" s="91"/>
      <c r="M87" s="91"/>
      <c r="N87" s="91"/>
      <c r="O87" s="91"/>
      <c r="P87" s="91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98" t="str">
        <f>V30</f>
        <v>bayern in rio</v>
      </c>
      <c r="E88" s="100"/>
      <c r="F88" s="51">
        <v>22.9</v>
      </c>
      <c r="G88" s="50" t="s">
        <v>25</v>
      </c>
      <c r="H88" s="49">
        <v>25.75</v>
      </c>
      <c r="I88" s="98" t="str">
        <f>V28</f>
        <v>Seringueira Mecânica</v>
      </c>
      <c r="J88" s="99"/>
      <c r="K88" s="99"/>
      <c r="L88" s="99"/>
      <c r="M88" s="99"/>
      <c r="N88" s="99"/>
      <c r="O88" s="99"/>
      <c r="P88" s="100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91" t="str">
        <f>V24</f>
        <v>Marrecos F.C .</v>
      </c>
      <c r="E89" s="91"/>
      <c r="F89" s="49">
        <v>38.46</v>
      </c>
      <c r="G89" s="50" t="s">
        <v>25</v>
      </c>
      <c r="H89" s="51">
        <v>26.41</v>
      </c>
      <c r="I89" s="91" t="str">
        <f>V29</f>
        <v>André fogão</v>
      </c>
      <c r="J89" s="91"/>
      <c r="K89" s="91"/>
      <c r="L89" s="91"/>
      <c r="M89" s="91"/>
      <c r="N89" s="91"/>
      <c r="O89" s="91"/>
      <c r="P89" s="91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91" t="str">
        <f>V27</f>
        <v>Grajaú F.C.</v>
      </c>
      <c r="E90" s="91"/>
      <c r="F90" s="49">
        <v>61.41</v>
      </c>
      <c r="G90" s="50" t="s">
        <v>25</v>
      </c>
      <c r="H90" s="51">
        <v>56.01</v>
      </c>
      <c r="I90" s="91" t="str">
        <f>V25</f>
        <v>leitemoça 3</v>
      </c>
      <c r="J90" s="91"/>
      <c r="K90" s="91"/>
      <c r="L90" s="91"/>
      <c r="M90" s="91"/>
      <c r="N90" s="91"/>
      <c r="O90" s="91"/>
      <c r="P90" s="91"/>
      <c r="Q90" s="32">
        <f t="shared" si="10"/>
        <v>0</v>
      </c>
      <c r="V90" s="32"/>
    </row>
    <row r="91" spans="3:28">
      <c r="C91" s="32">
        <f t="shared" si="9"/>
        <v>3</v>
      </c>
      <c r="D91" s="91" t="str">
        <f>V20</f>
        <v>WillianBalao</v>
      </c>
      <c r="E91" s="91"/>
      <c r="F91" s="49">
        <v>74.59</v>
      </c>
      <c r="G91" s="50" t="s">
        <v>25</v>
      </c>
      <c r="H91" s="51">
        <v>16.25</v>
      </c>
      <c r="I91" s="91" t="str">
        <f>V21</f>
        <v>RJFC Unitedd</v>
      </c>
      <c r="J91" s="91"/>
      <c r="K91" s="91"/>
      <c r="L91" s="91"/>
      <c r="M91" s="91"/>
      <c r="N91" s="91"/>
      <c r="O91" s="91"/>
      <c r="P91" s="91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101" t="s">
        <v>31</v>
      </c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3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104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6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98" t="str">
        <f>V21</f>
        <v>RJFC Unitedd</v>
      </c>
      <c r="E96" s="100"/>
      <c r="F96" s="51">
        <v>24.67</v>
      </c>
      <c r="G96" s="50" t="s">
        <v>25</v>
      </c>
      <c r="H96" s="49">
        <v>53.92</v>
      </c>
      <c r="I96" s="98" t="str">
        <f>V27</f>
        <v>Grajaú F.C.</v>
      </c>
      <c r="J96" s="99"/>
      <c r="K96" s="99"/>
      <c r="L96" s="99"/>
      <c r="M96" s="99"/>
      <c r="N96" s="99"/>
      <c r="O96" s="99"/>
      <c r="P96" s="100"/>
      <c r="Q96" s="32">
        <f t="shared" si="10"/>
        <v>3</v>
      </c>
      <c r="V96" s="32"/>
    </row>
    <row r="97" spans="3:22">
      <c r="C97" s="32">
        <f t="shared" si="9"/>
        <v>0</v>
      </c>
      <c r="D97" s="91" t="str">
        <f>V28</f>
        <v>Seringueira Mecânica</v>
      </c>
      <c r="E97" s="91"/>
      <c r="F97" s="51">
        <v>22.95</v>
      </c>
      <c r="G97" s="50" t="s">
        <v>25</v>
      </c>
      <c r="H97" s="49">
        <v>52.16</v>
      </c>
      <c r="I97" s="91" t="str">
        <f>V31</f>
        <v>Casinha da Grazi</v>
      </c>
      <c r="J97" s="91"/>
      <c r="K97" s="91"/>
      <c r="L97" s="91"/>
      <c r="M97" s="91"/>
      <c r="N97" s="91"/>
      <c r="O97" s="91"/>
      <c r="P97" s="91"/>
      <c r="Q97" s="32">
        <f t="shared" si="10"/>
        <v>3</v>
      </c>
      <c r="V97" s="32"/>
    </row>
    <row r="98" spans="3:22">
      <c r="C98" s="32">
        <f t="shared" si="9"/>
        <v>0</v>
      </c>
      <c r="D98" s="98" t="str">
        <f>V26</f>
        <v>Alisando Cresce</v>
      </c>
      <c r="E98" s="100"/>
      <c r="F98" s="51">
        <v>33.369999999999997</v>
      </c>
      <c r="G98" s="50" t="s">
        <v>25</v>
      </c>
      <c r="H98" s="49">
        <v>41.15</v>
      </c>
      <c r="I98" s="98" t="str">
        <f>V20</f>
        <v>WillianBalao</v>
      </c>
      <c r="J98" s="99"/>
      <c r="K98" s="99"/>
      <c r="L98" s="99"/>
      <c r="M98" s="99"/>
      <c r="N98" s="99"/>
      <c r="O98" s="99"/>
      <c r="P98" s="100"/>
      <c r="Q98" s="32">
        <f t="shared" si="10"/>
        <v>3</v>
      </c>
      <c r="V98" s="32"/>
    </row>
    <row r="99" spans="3:22">
      <c r="C99" s="32">
        <f t="shared" si="9"/>
        <v>3</v>
      </c>
      <c r="D99" s="91" t="str">
        <f>V22</f>
        <v>Taay BFR</v>
      </c>
      <c r="E99" s="91"/>
      <c r="F99" s="49">
        <v>40.9</v>
      </c>
      <c r="G99" s="50" t="s">
        <v>25</v>
      </c>
      <c r="H99" s="51">
        <v>30.48</v>
      </c>
      <c r="I99" s="91" t="str">
        <f>V29</f>
        <v>André fogão</v>
      </c>
      <c r="J99" s="91"/>
      <c r="K99" s="91"/>
      <c r="L99" s="91"/>
      <c r="M99" s="91"/>
      <c r="N99" s="91"/>
      <c r="O99" s="91"/>
      <c r="P99" s="91"/>
      <c r="Q99" s="32">
        <f t="shared" si="10"/>
        <v>0</v>
      </c>
      <c r="V99" s="32"/>
    </row>
    <row r="100" spans="3:22">
      <c r="C100" s="32">
        <f t="shared" si="9"/>
        <v>3</v>
      </c>
      <c r="D100" s="91" t="str">
        <f>V25</f>
        <v>leitemoça 3</v>
      </c>
      <c r="E100" s="91"/>
      <c r="F100" s="49">
        <v>55.42</v>
      </c>
      <c r="G100" s="50" t="s">
        <v>25</v>
      </c>
      <c r="H100" s="51">
        <v>31.5</v>
      </c>
      <c r="I100" s="91" t="str">
        <f>V30</f>
        <v>bayern in rio</v>
      </c>
      <c r="J100" s="91"/>
      <c r="K100" s="91"/>
      <c r="L100" s="91"/>
      <c r="M100" s="91"/>
      <c r="N100" s="91"/>
      <c r="O100" s="91"/>
      <c r="P100" s="91"/>
      <c r="Q100" s="32">
        <f t="shared" si="10"/>
        <v>0</v>
      </c>
      <c r="V100" s="32"/>
    </row>
    <row r="101" spans="3:22">
      <c r="C101" s="32">
        <f t="shared" si="9"/>
        <v>0</v>
      </c>
      <c r="D101" s="91" t="str">
        <f>V23</f>
        <v>Al-Jazira F.c</v>
      </c>
      <c r="E101" s="91"/>
      <c r="F101" s="51">
        <v>55.87</v>
      </c>
      <c r="G101" s="50" t="s">
        <v>25</v>
      </c>
      <c r="H101" s="49">
        <v>58.92</v>
      </c>
      <c r="I101" s="91" t="str">
        <f>V24</f>
        <v>Marrecos F.C .</v>
      </c>
      <c r="J101" s="91"/>
      <c r="K101" s="91"/>
      <c r="L101" s="91"/>
      <c r="M101" s="91"/>
      <c r="N101" s="91"/>
      <c r="O101" s="91"/>
      <c r="P101" s="91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101" t="s">
        <v>30</v>
      </c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3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104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6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98" t="str">
        <f>V27</f>
        <v>Grajaú F.C.</v>
      </c>
      <c r="E106" s="100"/>
      <c r="F106" s="49">
        <v>28.63</v>
      </c>
      <c r="G106" s="50" t="s">
        <v>25</v>
      </c>
      <c r="H106" s="51">
        <v>20.53</v>
      </c>
      <c r="I106" s="98" t="str">
        <f>V28</f>
        <v>Seringueira Mecânica</v>
      </c>
      <c r="J106" s="99"/>
      <c r="K106" s="99"/>
      <c r="L106" s="99"/>
      <c r="M106" s="99"/>
      <c r="N106" s="99"/>
      <c r="O106" s="99"/>
      <c r="P106" s="100"/>
      <c r="Q106" s="32">
        <f t="shared" si="11"/>
        <v>0</v>
      </c>
      <c r="V106" s="32"/>
    </row>
    <row r="107" spans="3:22">
      <c r="C107" s="32">
        <f t="shared" si="9"/>
        <v>3</v>
      </c>
      <c r="D107" s="91" t="str">
        <f>V24</f>
        <v>Marrecos F.C .</v>
      </c>
      <c r="E107" s="91"/>
      <c r="F107" s="49">
        <v>45.29</v>
      </c>
      <c r="G107" s="50" t="s">
        <v>25</v>
      </c>
      <c r="H107" s="51">
        <v>35.090000000000003</v>
      </c>
      <c r="I107" s="91" t="str">
        <f>V22</f>
        <v>Taay BFR</v>
      </c>
      <c r="J107" s="91"/>
      <c r="K107" s="91"/>
      <c r="L107" s="91"/>
      <c r="M107" s="91"/>
      <c r="N107" s="91"/>
      <c r="O107" s="91"/>
      <c r="P107" s="91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98" t="str">
        <f>V20</f>
        <v>WillianBalao</v>
      </c>
      <c r="E108" s="100"/>
      <c r="F108" s="51">
        <v>13.27</v>
      </c>
      <c r="G108" s="50" t="s">
        <v>25</v>
      </c>
      <c r="H108" s="49">
        <v>38.03</v>
      </c>
      <c r="I108" s="98" t="str">
        <f>V31</f>
        <v>Casinha da Grazi</v>
      </c>
      <c r="J108" s="99"/>
      <c r="K108" s="99"/>
      <c r="L108" s="99"/>
      <c r="M108" s="99"/>
      <c r="N108" s="99"/>
      <c r="O108" s="99"/>
      <c r="P108" s="100"/>
      <c r="Q108" s="32">
        <f t="shared" si="11"/>
        <v>3</v>
      </c>
      <c r="V108" s="32"/>
    </row>
    <row r="109" spans="3:22">
      <c r="C109" s="32">
        <f t="shared" si="12"/>
        <v>3</v>
      </c>
      <c r="D109" s="91" t="str">
        <f>V29</f>
        <v>André fogão</v>
      </c>
      <c r="E109" s="91"/>
      <c r="F109" s="49">
        <v>36.130000000000003</v>
      </c>
      <c r="G109" s="50" t="s">
        <v>25</v>
      </c>
      <c r="H109" s="51">
        <v>16.73</v>
      </c>
      <c r="I109" s="91" t="str">
        <f>V23</f>
        <v>Al-Jazira F.c</v>
      </c>
      <c r="J109" s="91"/>
      <c r="K109" s="91"/>
      <c r="L109" s="91"/>
      <c r="M109" s="91"/>
      <c r="N109" s="91"/>
      <c r="O109" s="91"/>
      <c r="P109" s="91"/>
      <c r="Q109" s="32">
        <f t="shared" si="11"/>
        <v>0</v>
      </c>
      <c r="V109" s="32"/>
    </row>
    <row r="110" spans="3:22">
      <c r="C110" s="32">
        <f t="shared" si="12"/>
        <v>3</v>
      </c>
      <c r="D110" s="91" t="str">
        <f>V30</f>
        <v>bayern in rio</v>
      </c>
      <c r="E110" s="91"/>
      <c r="F110" s="49">
        <v>52.1</v>
      </c>
      <c r="G110" s="50" t="s">
        <v>25</v>
      </c>
      <c r="H110" s="51">
        <v>40.5</v>
      </c>
      <c r="I110" s="91" t="str">
        <f>V21</f>
        <v>RJFC Unitedd</v>
      </c>
      <c r="J110" s="91"/>
      <c r="K110" s="91"/>
      <c r="L110" s="91"/>
      <c r="M110" s="91"/>
      <c r="N110" s="91"/>
      <c r="O110" s="91"/>
      <c r="P110" s="91"/>
      <c r="Q110" s="32">
        <f t="shared" si="11"/>
        <v>0</v>
      </c>
      <c r="V110" s="32"/>
    </row>
    <row r="111" spans="3:22">
      <c r="C111" s="32">
        <f t="shared" si="12"/>
        <v>3</v>
      </c>
      <c r="D111" s="91" t="str">
        <f>V25</f>
        <v>leitemoça 3</v>
      </c>
      <c r="E111" s="91"/>
      <c r="F111" s="49">
        <v>32.39</v>
      </c>
      <c r="G111" s="50" t="s">
        <v>25</v>
      </c>
      <c r="H111" s="51">
        <v>21.63</v>
      </c>
      <c r="I111" s="91" t="str">
        <f>V26</f>
        <v>Alisando Cresce</v>
      </c>
      <c r="J111" s="91"/>
      <c r="K111" s="91"/>
      <c r="L111" s="91"/>
      <c r="M111" s="91"/>
      <c r="N111" s="91"/>
      <c r="O111" s="91"/>
      <c r="P111" s="91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101" t="s">
        <v>29</v>
      </c>
      <c r="E113" s="102"/>
      <c r="F113" s="102"/>
      <c r="G113" s="102"/>
      <c r="H113" s="102"/>
      <c r="I113" s="102"/>
      <c r="J113" s="102"/>
      <c r="K113" s="102"/>
      <c r="L113" s="102"/>
      <c r="M113" s="102"/>
      <c r="N113" s="102"/>
      <c r="O113" s="102"/>
      <c r="P113" s="103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104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6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91" t="str">
        <f>V27</f>
        <v>Grajaú F.C.</v>
      </c>
      <c r="E116" s="91"/>
      <c r="F116" s="49">
        <v>71.14</v>
      </c>
      <c r="G116" s="50" t="s">
        <v>25</v>
      </c>
      <c r="H116" s="51">
        <v>40</v>
      </c>
      <c r="I116" s="91" t="str">
        <f>V30</f>
        <v>bayern in rio</v>
      </c>
      <c r="J116" s="91"/>
      <c r="K116" s="91"/>
      <c r="L116" s="91"/>
      <c r="M116" s="91"/>
      <c r="N116" s="91"/>
      <c r="O116" s="91"/>
      <c r="P116" s="91"/>
      <c r="Q116" s="32">
        <f t="shared" si="11"/>
        <v>0</v>
      </c>
      <c r="V116" s="32"/>
    </row>
    <row r="117" spans="3:22">
      <c r="C117" s="32">
        <f t="shared" si="12"/>
        <v>0</v>
      </c>
      <c r="D117" s="91" t="str">
        <f>V29</f>
        <v>André fogão</v>
      </c>
      <c r="E117" s="91"/>
      <c r="F117" s="51">
        <v>40.35</v>
      </c>
      <c r="G117" s="50" t="s">
        <v>25</v>
      </c>
      <c r="H117" s="49">
        <v>78.650000000000006</v>
      </c>
      <c r="I117" s="91" t="str">
        <f>V25</f>
        <v>leitemoça 3</v>
      </c>
      <c r="J117" s="91"/>
      <c r="K117" s="91"/>
      <c r="L117" s="91"/>
      <c r="M117" s="91"/>
      <c r="N117" s="91"/>
      <c r="O117" s="91"/>
      <c r="P117" s="91"/>
      <c r="Q117" s="32">
        <f t="shared" si="11"/>
        <v>3</v>
      </c>
      <c r="V117" s="32"/>
    </row>
    <row r="118" spans="3:22">
      <c r="C118" s="32">
        <f t="shared" si="12"/>
        <v>0</v>
      </c>
      <c r="D118" s="91" t="str">
        <f>V21</f>
        <v>RJFC Unitedd</v>
      </c>
      <c r="E118" s="91"/>
      <c r="F118" s="51">
        <v>53.93</v>
      </c>
      <c r="G118" s="50" t="s">
        <v>25</v>
      </c>
      <c r="H118" s="49">
        <v>73.349999999999994</v>
      </c>
      <c r="I118" s="91" t="str">
        <f>V24</f>
        <v>Marrecos F.C .</v>
      </c>
      <c r="J118" s="91"/>
      <c r="K118" s="91"/>
      <c r="L118" s="91"/>
      <c r="M118" s="91"/>
      <c r="N118" s="91"/>
      <c r="O118" s="91"/>
      <c r="P118" s="91"/>
      <c r="Q118" s="32">
        <f t="shared" si="11"/>
        <v>3</v>
      </c>
      <c r="V118" s="32"/>
    </row>
    <row r="119" spans="3:22">
      <c r="C119" s="32">
        <f t="shared" si="12"/>
        <v>3</v>
      </c>
      <c r="D119" s="91" t="str">
        <f>V31</f>
        <v>Casinha da Grazi</v>
      </c>
      <c r="E119" s="91"/>
      <c r="F119" s="49">
        <v>83.78</v>
      </c>
      <c r="G119" s="50" t="s">
        <v>25</v>
      </c>
      <c r="H119" s="51">
        <v>47.94</v>
      </c>
      <c r="I119" s="91" t="str">
        <f>V26</f>
        <v>Alisando Cresce</v>
      </c>
      <c r="J119" s="91"/>
      <c r="K119" s="91"/>
      <c r="L119" s="91"/>
      <c r="M119" s="91"/>
      <c r="N119" s="91"/>
      <c r="O119" s="91"/>
      <c r="P119" s="91"/>
      <c r="Q119" s="32">
        <f t="shared" si="11"/>
        <v>0</v>
      </c>
      <c r="V119" s="32"/>
    </row>
    <row r="120" spans="3:22">
      <c r="C120" s="32">
        <f t="shared" si="12"/>
        <v>0</v>
      </c>
      <c r="D120" s="91" t="str">
        <f>V28</f>
        <v>Seringueira Mecânica</v>
      </c>
      <c r="E120" s="91"/>
      <c r="F120" s="51">
        <v>15.71</v>
      </c>
      <c r="G120" s="50" t="s">
        <v>25</v>
      </c>
      <c r="H120" s="49">
        <v>74.7</v>
      </c>
      <c r="I120" s="91" t="str">
        <f>V20</f>
        <v>WillianBalao</v>
      </c>
      <c r="J120" s="91"/>
      <c r="K120" s="91"/>
      <c r="L120" s="91"/>
      <c r="M120" s="91"/>
      <c r="N120" s="91"/>
      <c r="O120" s="91"/>
      <c r="P120" s="91"/>
      <c r="Q120" s="32">
        <f t="shared" si="11"/>
        <v>3</v>
      </c>
      <c r="V120" s="32"/>
    </row>
    <row r="121" spans="3:22">
      <c r="C121" s="32">
        <f t="shared" si="12"/>
        <v>3</v>
      </c>
      <c r="D121" s="91" t="str">
        <f>V22</f>
        <v>Taay BFR</v>
      </c>
      <c r="E121" s="91"/>
      <c r="F121" s="49">
        <v>90.75</v>
      </c>
      <c r="G121" s="50" t="s">
        <v>25</v>
      </c>
      <c r="H121" s="51">
        <v>66.63</v>
      </c>
      <c r="I121" s="91" t="str">
        <f>V23</f>
        <v>Al-Jazira F.c</v>
      </c>
      <c r="J121" s="91"/>
      <c r="K121" s="91"/>
      <c r="L121" s="91"/>
      <c r="M121" s="91"/>
      <c r="N121" s="91"/>
      <c r="O121" s="91"/>
      <c r="P121" s="91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101" t="s">
        <v>27</v>
      </c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P123" s="103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104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6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98" t="str">
        <f>V23</f>
        <v>Al-Jazira F.c</v>
      </c>
      <c r="E126" s="100"/>
      <c r="F126" s="49">
        <v>77.37</v>
      </c>
      <c r="G126" s="50" t="s">
        <v>25</v>
      </c>
      <c r="H126" s="51">
        <v>17.96</v>
      </c>
      <c r="I126" s="98" t="str">
        <f>V28</f>
        <v>Seringueira Mecânica</v>
      </c>
      <c r="J126" s="99"/>
      <c r="K126" s="99"/>
      <c r="L126" s="99"/>
      <c r="M126" s="99"/>
      <c r="N126" s="99"/>
      <c r="O126" s="99"/>
      <c r="P126" s="100"/>
      <c r="Q126" s="32">
        <f t="shared" si="11"/>
        <v>0</v>
      </c>
    </row>
    <row r="127" spans="3:22">
      <c r="C127" s="32">
        <f t="shared" si="12"/>
        <v>3</v>
      </c>
      <c r="D127" s="91" t="str">
        <f>V24</f>
        <v>Marrecos F.C .</v>
      </c>
      <c r="E127" s="91"/>
      <c r="F127" s="49">
        <v>54.09</v>
      </c>
      <c r="G127" s="50" t="s">
        <v>25</v>
      </c>
      <c r="H127" s="51">
        <v>18</v>
      </c>
      <c r="I127" s="91" t="str">
        <f>V30</f>
        <v>bayern in rio</v>
      </c>
      <c r="J127" s="91"/>
      <c r="K127" s="91"/>
      <c r="L127" s="91"/>
      <c r="M127" s="91"/>
      <c r="N127" s="91"/>
      <c r="O127" s="91"/>
      <c r="P127" s="91"/>
      <c r="Q127" s="32">
        <f t="shared" si="11"/>
        <v>0</v>
      </c>
    </row>
    <row r="128" spans="3:22">
      <c r="C128" s="32">
        <f t="shared" si="12"/>
        <v>0</v>
      </c>
      <c r="D128" s="98" t="str">
        <f>V20</f>
        <v>WillianBalao</v>
      </c>
      <c r="E128" s="100"/>
      <c r="F128" s="51">
        <v>60.57</v>
      </c>
      <c r="G128" s="50" t="s">
        <v>25</v>
      </c>
      <c r="H128" s="49">
        <v>61.77</v>
      </c>
      <c r="I128" s="98" t="str">
        <f>V27</f>
        <v>Grajaú F.C.</v>
      </c>
      <c r="J128" s="99"/>
      <c r="K128" s="99"/>
      <c r="L128" s="99"/>
      <c r="M128" s="99"/>
      <c r="N128" s="99"/>
      <c r="O128" s="99"/>
      <c r="P128" s="100"/>
      <c r="Q128" s="32">
        <f t="shared" si="11"/>
        <v>3</v>
      </c>
    </row>
    <row r="129" spans="3:17">
      <c r="C129" s="32">
        <f t="shared" si="12"/>
        <v>0</v>
      </c>
      <c r="D129" s="91" t="str">
        <f>V26</f>
        <v>Alisando Cresce</v>
      </c>
      <c r="E129" s="91"/>
      <c r="F129" s="51">
        <v>45.62</v>
      </c>
      <c r="G129" s="50" t="s">
        <v>25</v>
      </c>
      <c r="H129" s="49">
        <v>69.39</v>
      </c>
      <c r="I129" s="91" t="str">
        <f>V22</f>
        <v>Taay BFR</v>
      </c>
      <c r="J129" s="91"/>
      <c r="K129" s="91"/>
      <c r="L129" s="91"/>
      <c r="M129" s="91"/>
      <c r="N129" s="91"/>
      <c r="O129" s="91"/>
      <c r="P129" s="91"/>
      <c r="Q129" s="32">
        <f t="shared" si="11"/>
        <v>3</v>
      </c>
    </row>
    <row r="130" spans="3:17">
      <c r="C130" s="32">
        <f t="shared" si="12"/>
        <v>0</v>
      </c>
      <c r="D130" s="91" t="str">
        <f>V21</f>
        <v>RJFC Unitedd</v>
      </c>
      <c r="E130" s="91"/>
      <c r="F130" s="51">
        <v>48.39</v>
      </c>
      <c r="G130" s="50" t="s">
        <v>25</v>
      </c>
      <c r="H130" s="49">
        <v>48.63</v>
      </c>
      <c r="I130" s="91" t="str">
        <f>V29</f>
        <v>André fogão</v>
      </c>
      <c r="J130" s="91"/>
      <c r="K130" s="91"/>
      <c r="L130" s="91"/>
      <c r="M130" s="91"/>
      <c r="N130" s="91"/>
      <c r="O130" s="91"/>
      <c r="P130" s="91"/>
      <c r="Q130" s="32">
        <f t="shared" si="11"/>
        <v>3</v>
      </c>
    </row>
    <row r="131" spans="3:17">
      <c r="C131" s="32">
        <f t="shared" si="12"/>
        <v>0</v>
      </c>
      <c r="D131" s="91" t="str">
        <f>V25</f>
        <v>leitemoça 3</v>
      </c>
      <c r="E131" s="91"/>
      <c r="F131" s="51">
        <v>58.19</v>
      </c>
      <c r="G131" s="50" t="s">
        <v>25</v>
      </c>
      <c r="H131" s="49">
        <v>63.77</v>
      </c>
      <c r="I131" s="91" t="str">
        <f>V31</f>
        <v>Casinha da Grazi</v>
      </c>
      <c r="J131" s="91"/>
      <c r="K131" s="91"/>
      <c r="L131" s="91"/>
      <c r="M131" s="91"/>
      <c r="N131" s="91"/>
      <c r="O131" s="91"/>
      <c r="P131" s="91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1" t="s">
        <v>28</v>
      </c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3"/>
      <c r="Q133" s="32" t="str">
        <f t="shared" si="11"/>
        <v/>
      </c>
    </row>
    <row r="134" spans="3:17" ht="15.75" thickBot="1">
      <c r="C134" s="32" t="str">
        <f t="shared" si="12"/>
        <v/>
      </c>
      <c r="D134" s="104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  <c r="P134" s="106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98" t="str">
        <f>V28</f>
        <v>Seringueira Mecânica</v>
      </c>
      <c r="E136" s="100"/>
      <c r="F136" s="51">
        <v>33.93</v>
      </c>
      <c r="G136" s="50" t="s">
        <v>25</v>
      </c>
      <c r="H136" s="49">
        <v>56.36</v>
      </c>
      <c r="I136" s="98" t="str">
        <f>V26</f>
        <v>Alisando Cresce</v>
      </c>
      <c r="J136" s="99"/>
      <c r="K136" s="99"/>
      <c r="L136" s="99"/>
      <c r="M136" s="99"/>
      <c r="N136" s="99"/>
      <c r="O136" s="99"/>
      <c r="P136" s="100"/>
      <c r="Q136" s="32">
        <f t="shared" si="11"/>
        <v>3</v>
      </c>
    </row>
    <row r="137" spans="3:17">
      <c r="C137" s="32">
        <f t="shared" si="12"/>
        <v>0</v>
      </c>
      <c r="D137" s="91" t="str">
        <f>V22</f>
        <v>Taay BFR</v>
      </c>
      <c r="E137" s="91"/>
      <c r="F137" s="51">
        <v>28.15</v>
      </c>
      <c r="G137" s="50" t="s">
        <v>25</v>
      </c>
      <c r="H137" s="49">
        <v>62.89</v>
      </c>
      <c r="I137" s="91" t="str">
        <f>V25</f>
        <v>leitemoça 3</v>
      </c>
      <c r="J137" s="91"/>
      <c r="K137" s="91"/>
      <c r="L137" s="91"/>
      <c r="M137" s="91"/>
      <c r="N137" s="91"/>
      <c r="O137" s="91"/>
      <c r="P137" s="91"/>
      <c r="Q137" s="32">
        <f t="shared" si="11"/>
        <v>3</v>
      </c>
    </row>
    <row r="138" spans="3:17">
      <c r="C138" s="32">
        <f t="shared" si="12"/>
        <v>3</v>
      </c>
      <c r="D138" s="98" t="str">
        <f>V31</f>
        <v>Casinha da Grazi</v>
      </c>
      <c r="E138" s="100"/>
      <c r="F138" s="49">
        <v>56.26</v>
      </c>
      <c r="G138" s="50" t="s">
        <v>25</v>
      </c>
      <c r="H138" s="51">
        <v>35.39</v>
      </c>
      <c r="I138" s="98" t="str">
        <f>V21</f>
        <v>RJFC Unitedd</v>
      </c>
      <c r="J138" s="99"/>
      <c r="K138" s="99"/>
      <c r="L138" s="99"/>
      <c r="M138" s="99"/>
      <c r="N138" s="99"/>
      <c r="O138" s="99"/>
      <c r="P138" s="100"/>
      <c r="Q138" s="32">
        <f t="shared" si="11"/>
        <v>0</v>
      </c>
    </row>
    <row r="139" spans="3:17">
      <c r="C139" s="32">
        <f t="shared" si="12"/>
        <v>3</v>
      </c>
      <c r="D139" s="91" t="str">
        <f>V27</f>
        <v>Grajaú F.C.</v>
      </c>
      <c r="E139" s="91"/>
      <c r="F139" s="49">
        <v>83.35</v>
      </c>
      <c r="G139" s="50" t="s">
        <v>25</v>
      </c>
      <c r="H139" s="51">
        <v>58.93</v>
      </c>
      <c r="I139" s="91" t="str">
        <f>V23</f>
        <v>Al-Jazira F.c</v>
      </c>
      <c r="J139" s="91"/>
      <c r="K139" s="91"/>
      <c r="L139" s="91"/>
      <c r="M139" s="91"/>
      <c r="N139" s="91"/>
      <c r="O139" s="91"/>
      <c r="P139" s="91"/>
      <c r="Q139" s="32">
        <f t="shared" si="11"/>
        <v>0</v>
      </c>
    </row>
    <row r="140" spans="3:17">
      <c r="C140" s="32">
        <f t="shared" si="12"/>
        <v>3</v>
      </c>
      <c r="D140" s="91" t="str">
        <f>V20</f>
        <v>WillianBalao</v>
      </c>
      <c r="E140" s="91"/>
      <c r="F140" s="49">
        <v>77.17</v>
      </c>
      <c r="G140" s="50" t="s">
        <v>25</v>
      </c>
      <c r="H140" s="51">
        <v>46.59</v>
      </c>
      <c r="I140" s="91" t="str">
        <f>V24</f>
        <v>Marrecos F.C .</v>
      </c>
      <c r="J140" s="91"/>
      <c r="K140" s="91"/>
      <c r="L140" s="91"/>
      <c r="M140" s="91"/>
      <c r="N140" s="91"/>
      <c r="O140" s="91"/>
      <c r="P140" s="91"/>
      <c r="Q140" s="32">
        <f t="shared" si="11"/>
        <v>0</v>
      </c>
    </row>
    <row r="141" spans="3:17">
      <c r="C141" s="32">
        <f t="shared" si="12"/>
        <v>0</v>
      </c>
      <c r="D141" s="91" t="str">
        <f>V30</f>
        <v>bayern in rio</v>
      </c>
      <c r="E141" s="91"/>
      <c r="F141" s="51">
        <v>16.8</v>
      </c>
      <c r="G141" s="50" t="s">
        <v>25</v>
      </c>
      <c r="H141" s="49">
        <v>49.75</v>
      </c>
      <c r="I141" s="91" t="str">
        <f>V29</f>
        <v>André fogão</v>
      </c>
      <c r="J141" s="91"/>
      <c r="K141" s="91"/>
      <c r="L141" s="91"/>
      <c r="M141" s="91"/>
      <c r="N141" s="91"/>
      <c r="O141" s="91"/>
      <c r="P141" s="91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7" t="s">
        <v>46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9"/>
    </row>
    <row r="3" spans="2:33" ht="15" customHeight="1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2"/>
    </row>
    <row r="4" spans="2:33" ht="15" customHeight="1" thickBot="1"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5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7" t="s">
        <v>26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6" t="s">
        <v>1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8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9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1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9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1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2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4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125" t="s">
        <v>49</v>
      </c>
      <c r="E17" s="126"/>
      <c r="F17" s="126"/>
      <c r="G17" s="126"/>
      <c r="H17" s="126"/>
      <c r="I17" s="126"/>
      <c r="J17" s="126"/>
      <c r="K17" s="126"/>
      <c r="L17" s="126"/>
      <c r="M17" s="127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128"/>
      <c r="E18" s="129"/>
      <c r="F18" s="129"/>
      <c r="G18" s="129"/>
      <c r="H18" s="129"/>
      <c r="I18" s="129"/>
      <c r="J18" s="129"/>
      <c r="K18" s="129"/>
      <c r="L18" s="129"/>
      <c r="M18" s="130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131" t="s">
        <v>5</v>
      </c>
      <c r="G19" s="132"/>
      <c r="H19" s="131" t="s">
        <v>6</v>
      </c>
      <c r="I19" s="132"/>
      <c r="J19" s="131" t="s">
        <v>7</v>
      </c>
      <c r="K19" s="132"/>
      <c r="L19" s="131" t="s">
        <v>8</v>
      </c>
      <c r="M19" s="141"/>
      <c r="O19" s="31" t="s">
        <v>9</v>
      </c>
      <c r="S19" s="32"/>
      <c r="T19" s="32"/>
      <c r="U19" s="38" t="s">
        <v>3</v>
      </c>
      <c r="V19" s="66" t="s">
        <v>10</v>
      </c>
      <c r="W19" s="67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40"/>
      <c r="AE19" s="140"/>
      <c r="AF19" s="136"/>
      <c r="AG19" s="136"/>
    </row>
    <row r="20" spans="4:33">
      <c r="D20" s="39" t="s">
        <v>17</v>
      </c>
      <c r="E20" s="59" t="str">
        <f>VLOOKUP(AC20,$U$20:$AB$31,2)</f>
        <v>Forever2013</v>
      </c>
      <c r="F20" s="137">
        <f>VLOOKUP(AC20,$U$20:$AB$31,3)</f>
        <v>27</v>
      </c>
      <c r="G20" s="137"/>
      <c r="H20" s="138">
        <f>VLOOKUP(AC20,$U$20:$AB$31,4)</f>
        <v>614.66999999999996</v>
      </c>
      <c r="I20" s="138"/>
      <c r="J20" s="138">
        <f>VLOOKUP(AC20,$U$20:$AB$31,5)</f>
        <v>478.44000000000005</v>
      </c>
      <c r="K20" s="138"/>
      <c r="L20" s="138">
        <f>VLOOKUP(AC20,$U$20:$AB$31,6)</f>
        <v>136.2299999999999</v>
      </c>
      <c r="M20" s="139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134">
        <f t="shared" ref="F21:F31" si="1">VLOOKUP(AC21,$U$20:$AB$31,3)</f>
        <v>27</v>
      </c>
      <c r="G21" s="134"/>
      <c r="H21" s="133">
        <f t="shared" ref="H21:H31" si="2">VLOOKUP(AC21,$U$20:$AB$31,4)</f>
        <v>599.30999999999995</v>
      </c>
      <c r="I21" s="133"/>
      <c r="J21" s="133">
        <f t="shared" ref="J21:J31" si="3">VLOOKUP(AC21,$U$20:$AB$31,5)</f>
        <v>498.58000000000004</v>
      </c>
      <c r="K21" s="133"/>
      <c r="L21" s="133">
        <f t="shared" ref="L21:L31" si="4">VLOOKUP(AC21,$U$20:$AB$31,6)</f>
        <v>100.7299999999999</v>
      </c>
      <c r="M21" s="135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134">
        <f t="shared" si="1"/>
        <v>24</v>
      </c>
      <c r="G22" s="134"/>
      <c r="H22" s="133">
        <f t="shared" si="2"/>
        <v>614.36</v>
      </c>
      <c r="I22" s="133"/>
      <c r="J22" s="133">
        <f t="shared" si="3"/>
        <v>496.95</v>
      </c>
      <c r="K22" s="133"/>
      <c r="L22" s="133">
        <f t="shared" si="4"/>
        <v>117.41000000000003</v>
      </c>
      <c r="M22" s="135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134">
        <f t="shared" si="1"/>
        <v>18</v>
      </c>
      <c r="G23" s="134"/>
      <c r="H23" s="133">
        <f t="shared" si="2"/>
        <v>599.07999999999993</v>
      </c>
      <c r="I23" s="133"/>
      <c r="J23" s="133">
        <f t="shared" si="3"/>
        <v>529.63</v>
      </c>
      <c r="K23" s="133"/>
      <c r="L23" s="133">
        <f t="shared" si="4"/>
        <v>69.449999999999932</v>
      </c>
      <c r="M23" s="135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92">
        <f t="shared" si="1"/>
        <v>18</v>
      </c>
      <c r="G24" s="92"/>
      <c r="H24" s="93">
        <f t="shared" si="2"/>
        <v>526.07000000000005</v>
      </c>
      <c r="I24" s="93"/>
      <c r="J24" s="93">
        <f t="shared" si="3"/>
        <v>547.88</v>
      </c>
      <c r="K24" s="93"/>
      <c r="L24" s="93">
        <f t="shared" si="4"/>
        <v>-21.809999999999945</v>
      </c>
      <c r="M24" s="94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92">
        <f t="shared" si="1"/>
        <v>18</v>
      </c>
      <c r="G25" s="92"/>
      <c r="H25" s="93">
        <f t="shared" si="2"/>
        <v>582.90000000000009</v>
      </c>
      <c r="I25" s="93"/>
      <c r="J25" s="93">
        <f t="shared" si="3"/>
        <v>604.99</v>
      </c>
      <c r="K25" s="93"/>
      <c r="L25" s="93">
        <f t="shared" si="4"/>
        <v>-22.089999999999918</v>
      </c>
      <c r="M25" s="94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92">
        <f t="shared" si="1"/>
        <v>15</v>
      </c>
      <c r="G26" s="92"/>
      <c r="H26" s="93">
        <f t="shared" si="2"/>
        <v>637.69999999999993</v>
      </c>
      <c r="I26" s="93"/>
      <c r="J26" s="93">
        <f t="shared" si="3"/>
        <v>558.26</v>
      </c>
      <c r="K26" s="93"/>
      <c r="L26" s="93">
        <f t="shared" si="4"/>
        <v>79.439999999999941</v>
      </c>
      <c r="M26" s="94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92">
        <f t="shared" si="1"/>
        <v>15</v>
      </c>
      <c r="G27" s="92"/>
      <c r="H27" s="93">
        <f t="shared" si="2"/>
        <v>476.28999999999996</v>
      </c>
      <c r="I27" s="93"/>
      <c r="J27" s="93">
        <f t="shared" si="3"/>
        <v>525.53000000000009</v>
      </c>
      <c r="K27" s="93"/>
      <c r="L27" s="93">
        <f t="shared" si="4"/>
        <v>-49.240000000000123</v>
      </c>
      <c r="M27" s="94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92">
        <f t="shared" si="1"/>
        <v>12</v>
      </c>
      <c r="G28" s="92"/>
      <c r="H28" s="93">
        <f t="shared" si="2"/>
        <v>578.98</v>
      </c>
      <c r="I28" s="93"/>
      <c r="J28" s="93">
        <f t="shared" si="3"/>
        <v>552.85</v>
      </c>
      <c r="K28" s="93"/>
      <c r="L28" s="93">
        <f t="shared" si="4"/>
        <v>26.129999999999995</v>
      </c>
      <c r="M28" s="94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92">
        <f t="shared" si="1"/>
        <v>12</v>
      </c>
      <c r="G29" s="92"/>
      <c r="H29" s="93">
        <f t="shared" si="2"/>
        <v>488.45000000000005</v>
      </c>
      <c r="I29" s="93"/>
      <c r="J29" s="93">
        <f t="shared" si="3"/>
        <v>550.92000000000007</v>
      </c>
      <c r="K29" s="93"/>
      <c r="L29" s="93">
        <f t="shared" si="4"/>
        <v>-62.470000000000027</v>
      </c>
      <c r="M29" s="94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92">
        <f t="shared" si="1"/>
        <v>9</v>
      </c>
      <c r="G30" s="92"/>
      <c r="H30" s="93">
        <f t="shared" si="2"/>
        <v>521.56999999999994</v>
      </c>
      <c r="I30" s="93"/>
      <c r="J30" s="93">
        <f t="shared" si="3"/>
        <v>541.38</v>
      </c>
      <c r="K30" s="93"/>
      <c r="L30" s="93">
        <f t="shared" si="4"/>
        <v>-19.810000000000059</v>
      </c>
      <c r="M30" s="94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95">
        <f t="shared" si="1"/>
        <v>3</v>
      </c>
      <c r="G31" s="95"/>
      <c r="H31" s="96">
        <f t="shared" si="2"/>
        <v>236.59999999999997</v>
      </c>
      <c r="I31" s="96"/>
      <c r="J31" s="96">
        <f t="shared" si="3"/>
        <v>537.27</v>
      </c>
      <c r="K31" s="96"/>
      <c r="L31" s="96">
        <f t="shared" si="4"/>
        <v>-300.67</v>
      </c>
      <c r="M31" s="97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101" t="s">
        <v>37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3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104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6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98" t="str">
        <f>V31</f>
        <v>Rosinha da Gabi</v>
      </c>
      <c r="E36" s="100"/>
      <c r="F36" s="51">
        <v>50.03</v>
      </c>
      <c r="G36" s="50" t="s">
        <v>25</v>
      </c>
      <c r="H36" s="49">
        <v>52.33</v>
      </c>
      <c r="I36" s="98" t="str">
        <f>V24</f>
        <v>Glaa.VascodaaGamaa</v>
      </c>
      <c r="J36" s="99"/>
      <c r="K36" s="99"/>
      <c r="L36" s="99"/>
      <c r="M36" s="99"/>
      <c r="N36" s="99"/>
      <c r="O36" s="99"/>
      <c r="P36" s="100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91" t="str">
        <f>V28</f>
        <v>Agora eh</v>
      </c>
      <c r="E37" s="91"/>
      <c r="F37" s="49">
        <v>54.57</v>
      </c>
      <c r="G37" s="50" t="s">
        <v>25</v>
      </c>
      <c r="H37" s="51">
        <v>39.5</v>
      </c>
      <c r="I37" s="91" t="str">
        <f>V29</f>
        <v>Amigosdoagustinho</v>
      </c>
      <c r="J37" s="91"/>
      <c r="K37" s="91"/>
      <c r="L37" s="91"/>
      <c r="M37" s="91"/>
      <c r="N37" s="91"/>
      <c r="O37" s="91"/>
      <c r="P37" s="91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98" t="str">
        <f>V20</f>
        <v>Atlético Bempostense</v>
      </c>
      <c r="E38" s="100"/>
      <c r="F38" s="51">
        <v>59.42</v>
      </c>
      <c r="G38" s="50" t="s">
        <v>25</v>
      </c>
      <c r="H38" s="49">
        <v>60.12</v>
      </c>
      <c r="I38" s="98" t="str">
        <f>V25</f>
        <v>Shahade F.C</v>
      </c>
      <c r="J38" s="99"/>
      <c r="K38" s="99"/>
      <c r="L38" s="99"/>
      <c r="M38" s="99"/>
      <c r="N38" s="99"/>
      <c r="O38" s="99"/>
      <c r="P38" s="100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91" t="str">
        <f>V22</f>
        <v>SUPER CARIOCA</v>
      </c>
      <c r="E39" s="91"/>
      <c r="F39" s="51">
        <v>31.83</v>
      </c>
      <c r="G39" s="50" t="s">
        <v>25</v>
      </c>
      <c r="H39" s="49">
        <v>50.41</v>
      </c>
      <c r="I39" s="91" t="str">
        <f>V27</f>
        <v>PANZA FC</v>
      </c>
      <c r="J39" s="91"/>
      <c r="K39" s="91"/>
      <c r="L39" s="91"/>
      <c r="M39" s="91"/>
      <c r="N39" s="91"/>
      <c r="O39" s="91"/>
      <c r="P39" s="91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91" t="str">
        <f>V30</f>
        <v>Forever2013</v>
      </c>
      <c r="E40" s="91"/>
      <c r="F40" s="49">
        <v>70.63</v>
      </c>
      <c r="G40" s="50" t="s">
        <v>25</v>
      </c>
      <c r="H40" s="51">
        <v>68.86</v>
      </c>
      <c r="I40" s="91" t="str">
        <f>V26</f>
        <v>O Glorioso BFR F.C</v>
      </c>
      <c r="J40" s="91"/>
      <c r="K40" s="91"/>
      <c r="L40" s="91"/>
      <c r="M40" s="91"/>
      <c r="N40" s="91"/>
      <c r="O40" s="91"/>
      <c r="P40" s="91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91" t="str">
        <f>V23</f>
        <v>Celtic fc 2011</v>
      </c>
      <c r="E41" s="91"/>
      <c r="F41" s="51">
        <v>61.56</v>
      </c>
      <c r="G41" s="50" t="s">
        <v>25</v>
      </c>
      <c r="H41" s="49">
        <v>64.98</v>
      </c>
      <c r="I41" s="91" t="str">
        <f>V21</f>
        <v>MagoLitos F.C</v>
      </c>
      <c r="J41" s="91"/>
      <c r="K41" s="91"/>
      <c r="L41" s="91"/>
      <c r="M41" s="91"/>
      <c r="N41" s="91"/>
      <c r="O41" s="91"/>
      <c r="P41" s="91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101" t="s">
        <v>36</v>
      </c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3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104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6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98" t="str">
        <f>V23</f>
        <v>Celtic fc 2011</v>
      </c>
      <c r="E46" s="100"/>
      <c r="F46" s="51">
        <v>39.04</v>
      </c>
      <c r="G46" s="50" t="s">
        <v>25</v>
      </c>
      <c r="H46" s="49">
        <v>63.79</v>
      </c>
      <c r="I46" s="98" t="str">
        <f>V20</f>
        <v>Atlético Bempostense</v>
      </c>
      <c r="J46" s="99"/>
      <c r="K46" s="99"/>
      <c r="L46" s="99"/>
      <c r="M46" s="99"/>
      <c r="N46" s="99"/>
      <c r="O46" s="99"/>
      <c r="P46" s="100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91" t="str">
        <f>V24</f>
        <v>Glaa.VascodaaGamaa</v>
      </c>
      <c r="E47" s="91"/>
      <c r="F47" s="49">
        <v>75.12</v>
      </c>
      <c r="G47" s="50" t="s">
        <v>25</v>
      </c>
      <c r="H47" s="51">
        <v>74.209999999999994</v>
      </c>
      <c r="I47" s="91" t="str">
        <f>V26</f>
        <v>O Glorioso BFR F.C</v>
      </c>
      <c r="J47" s="91"/>
      <c r="K47" s="91"/>
      <c r="L47" s="91"/>
      <c r="M47" s="91"/>
      <c r="N47" s="91"/>
      <c r="O47" s="91"/>
      <c r="P47" s="91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98" t="str">
        <f>V29</f>
        <v>Amigosdoagustinho</v>
      </c>
      <c r="E48" s="100"/>
      <c r="F48" s="51">
        <v>20.8</v>
      </c>
      <c r="G48" s="50" t="s">
        <v>25</v>
      </c>
      <c r="H48" s="49">
        <v>65.239999999999995</v>
      </c>
      <c r="I48" s="98" t="str">
        <f>V27</f>
        <v>PANZA FC</v>
      </c>
      <c r="J48" s="99"/>
      <c r="K48" s="99"/>
      <c r="L48" s="99"/>
      <c r="M48" s="99"/>
      <c r="N48" s="99"/>
      <c r="O48" s="99"/>
      <c r="P48" s="100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91" t="str">
        <f>V25</f>
        <v>Shahade F.C</v>
      </c>
      <c r="E49" s="91"/>
      <c r="F49" s="51">
        <v>47.87</v>
      </c>
      <c r="G49" s="50" t="s">
        <v>25</v>
      </c>
      <c r="H49" s="49">
        <v>81.72</v>
      </c>
      <c r="I49" s="91" t="str">
        <f>V28</f>
        <v>Agora eh</v>
      </c>
      <c r="J49" s="91"/>
      <c r="K49" s="91"/>
      <c r="L49" s="91"/>
      <c r="M49" s="91"/>
      <c r="N49" s="91"/>
      <c r="O49" s="91"/>
      <c r="P49" s="91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91" t="str">
        <f>V21</f>
        <v>MagoLitos F.C</v>
      </c>
      <c r="E50" s="91"/>
      <c r="F50" s="49">
        <v>62.69</v>
      </c>
      <c r="G50" s="50" t="s">
        <v>25</v>
      </c>
      <c r="H50" s="51">
        <v>42.95</v>
      </c>
      <c r="I50" s="91" t="str">
        <f>V22</f>
        <v>SUPER CARIOCA</v>
      </c>
      <c r="J50" s="91"/>
      <c r="K50" s="91"/>
      <c r="L50" s="91"/>
      <c r="M50" s="91"/>
      <c r="N50" s="91"/>
      <c r="O50" s="91"/>
      <c r="P50" s="91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91" t="str">
        <f>V31</f>
        <v>Rosinha da Gabi</v>
      </c>
      <c r="E51" s="91"/>
      <c r="F51" s="51">
        <v>18.489999999999998</v>
      </c>
      <c r="G51" s="50" t="s">
        <v>25</v>
      </c>
      <c r="H51" s="49">
        <v>29.29</v>
      </c>
      <c r="I51" s="91" t="str">
        <f>V30</f>
        <v>Forever2013</v>
      </c>
      <c r="J51" s="91"/>
      <c r="K51" s="91"/>
      <c r="L51" s="91"/>
      <c r="M51" s="91"/>
      <c r="N51" s="91"/>
      <c r="O51" s="91"/>
      <c r="P51" s="91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01" t="s">
        <v>35</v>
      </c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3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04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6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98" t="str">
        <f>V28</f>
        <v>Agora eh</v>
      </c>
      <c r="E56" s="100"/>
      <c r="F56" s="51">
        <v>35.9</v>
      </c>
      <c r="G56" s="50" t="s">
        <v>25</v>
      </c>
      <c r="H56" s="49">
        <v>51.3</v>
      </c>
      <c r="I56" s="98" t="str">
        <f>V24</f>
        <v>Glaa.VascodaaGamaa</v>
      </c>
      <c r="J56" s="99"/>
      <c r="K56" s="99"/>
      <c r="L56" s="99"/>
      <c r="M56" s="99"/>
      <c r="N56" s="99"/>
      <c r="O56" s="99"/>
      <c r="P56" s="100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91" t="str">
        <f>V25</f>
        <v>Shahade F.C</v>
      </c>
      <c r="E57" s="91"/>
      <c r="F57" s="51">
        <v>33.44</v>
      </c>
      <c r="G57" s="50" t="s">
        <v>25</v>
      </c>
      <c r="H57" s="49">
        <v>61</v>
      </c>
      <c r="I57" s="91" t="str">
        <f>V21</f>
        <v>MagoLitos F.C</v>
      </c>
      <c r="J57" s="91"/>
      <c r="K57" s="91"/>
      <c r="L57" s="91"/>
      <c r="M57" s="91"/>
      <c r="N57" s="91"/>
      <c r="O57" s="91"/>
      <c r="P57" s="91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98" t="str">
        <f>V30</f>
        <v>Forever2013</v>
      </c>
      <c r="E58" s="100"/>
      <c r="F58" s="51">
        <v>35.08</v>
      </c>
      <c r="G58" s="50" t="s">
        <v>25</v>
      </c>
      <c r="H58" s="49">
        <v>53.42</v>
      </c>
      <c r="I58" s="98" t="str">
        <f>V23</f>
        <v>Celtic fc 2011</v>
      </c>
      <c r="J58" s="99"/>
      <c r="K58" s="99"/>
      <c r="L58" s="99"/>
      <c r="M58" s="99"/>
      <c r="N58" s="99"/>
      <c r="O58" s="99"/>
      <c r="P58" s="100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91" t="str">
        <f>V26</f>
        <v>O Glorioso BFR F.C</v>
      </c>
      <c r="E59" s="91"/>
      <c r="F59" s="49">
        <v>67.12</v>
      </c>
      <c r="G59" s="50" t="s">
        <v>25</v>
      </c>
      <c r="H59" s="51">
        <v>18.899999999999999</v>
      </c>
      <c r="I59" s="91" t="str">
        <f>V29</f>
        <v>Amigosdoagustinho</v>
      </c>
      <c r="J59" s="91"/>
      <c r="K59" s="91"/>
      <c r="L59" s="91"/>
      <c r="M59" s="91"/>
      <c r="N59" s="91"/>
      <c r="O59" s="91"/>
      <c r="P59" s="91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91" t="str">
        <f>V22</f>
        <v>SUPER CARIOCA</v>
      </c>
      <c r="E60" s="91"/>
      <c r="F60" s="51">
        <v>44</v>
      </c>
      <c r="G60" s="50" t="s">
        <v>25</v>
      </c>
      <c r="H60" s="49">
        <v>72.400000000000006</v>
      </c>
      <c r="I60" s="91" t="str">
        <f>V20</f>
        <v>Atlético Bempostense</v>
      </c>
      <c r="J60" s="91"/>
      <c r="K60" s="91"/>
      <c r="L60" s="91"/>
      <c r="M60" s="91"/>
      <c r="N60" s="91"/>
      <c r="O60" s="91"/>
      <c r="P60" s="91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91" t="str">
        <f>V27</f>
        <v>PANZA FC</v>
      </c>
      <c r="E61" s="91"/>
      <c r="F61" s="49">
        <v>72.099999999999994</v>
      </c>
      <c r="G61" s="50" t="s">
        <v>25</v>
      </c>
      <c r="H61" s="51">
        <v>41.14</v>
      </c>
      <c r="I61" s="91" t="str">
        <f>V31</f>
        <v>Rosinha da Gabi</v>
      </c>
      <c r="J61" s="91"/>
      <c r="K61" s="91"/>
      <c r="L61" s="91"/>
      <c r="M61" s="91"/>
      <c r="N61" s="91"/>
      <c r="O61" s="91"/>
      <c r="P61" s="91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01" t="s">
        <v>34</v>
      </c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3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04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6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98" t="str">
        <f>V26</f>
        <v>O Glorioso BFR F.C</v>
      </c>
      <c r="E66" s="100"/>
      <c r="F66" s="49">
        <v>37.93</v>
      </c>
      <c r="G66" s="50" t="s">
        <v>25</v>
      </c>
      <c r="H66" s="51">
        <v>32.74</v>
      </c>
      <c r="I66" s="98" t="str">
        <f>V27</f>
        <v>PANZA FC</v>
      </c>
      <c r="J66" s="99"/>
      <c r="K66" s="99"/>
      <c r="L66" s="99"/>
      <c r="M66" s="99"/>
      <c r="N66" s="99"/>
      <c r="O66" s="99"/>
      <c r="P66" s="100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91" t="str">
        <f>V22</f>
        <v>SUPER CARIOCA</v>
      </c>
      <c r="E67" s="91"/>
      <c r="F67" s="49">
        <v>41.05</v>
      </c>
      <c r="G67" s="50" t="s">
        <v>25</v>
      </c>
      <c r="H67" s="51">
        <v>29.96</v>
      </c>
      <c r="I67" s="91" t="str">
        <f>V30</f>
        <v>Forever2013</v>
      </c>
      <c r="J67" s="91"/>
      <c r="K67" s="91"/>
      <c r="L67" s="91"/>
      <c r="M67" s="91"/>
      <c r="N67" s="91"/>
      <c r="O67" s="91"/>
      <c r="P67" s="91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98" t="str">
        <f>V23</f>
        <v>Celtic fc 2011</v>
      </c>
      <c r="E68" s="100"/>
      <c r="F68" s="49">
        <v>46.53</v>
      </c>
      <c r="G68" s="50" t="s">
        <v>25</v>
      </c>
      <c r="H68" s="51">
        <v>46.46</v>
      </c>
      <c r="I68" s="98" t="str">
        <f>V31</f>
        <v>Rosinha da Gabi</v>
      </c>
      <c r="J68" s="99"/>
      <c r="K68" s="99"/>
      <c r="L68" s="99"/>
      <c r="M68" s="99"/>
      <c r="N68" s="99"/>
      <c r="O68" s="99"/>
      <c r="P68" s="100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91" t="str">
        <f>V21</f>
        <v>MagoLitos F.C</v>
      </c>
      <c r="E69" s="91"/>
      <c r="F69" s="49">
        <v>34.43</v>
      </c>
      <c r="G69" s="50" t="s">
        <v>25</v>
      </c>
      <c r="H69" s="51">
        <v>28.34</v>
      </c>
      <c r="I69" s="91" t="str">
        <f>V28</f>
        <v>Agora eh</v>
      </c>
      <c r="J69" s="91"/>
      <c r="K69" s="91"/>
      <c r="L69" s="91"/>
      <c r="M69" s="91"/>
      <c r="N69" s="91"/>
      <c r="O69" s="91"/>
      <c r="P69" s="91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91" t="str">
        <f>V24</f>
        <v>Glaa.VascodaaGamaa</v>
      </c>
      <c r="E70" s="91"/>
      <c r="F70" s="49">
        <v>45.73</v>
      </c>
      <c r="G70" s="50" t="s">
        <v>25</v>
      </c>
      <c r="H70" s="51">
        <v>25.52</v>
      </c>
      <c r="I70" s="91" t="str">
        <f>V25</f>
        <v>Shahade F.C</v>
      </c>
      <c r="J70" s="91"/>
      <c r="K70" s="91"/>
      <c r="L70" s="91"/>
      <c r="M70" s="91"/>
      <c r="N70" s="91"/>
      <c r="O70" s="91"/>
      <c r="P70" s="91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91" t="str">
        <f>V20</f>
        <v>Atlético Bempostense</v>
      </c>
      <c r="E71" s="91"/>
      <c r="F71" s="51">
        <v>12.7</v>
      </c>
      <c r="G71" s="50" t="s">
        <v>25</v>
      </c>
      <c r="H71" s="49">
        <v>17.8</v>
      </c>
      <c r="I71" s="91" t="str">
        <f>V29</f>
        <v>Amigosdoagustinho</v>
      </c>
      <c r="J71" s="91"/>
      <c r="K71" s="91"/>
      <c r="L71" s="91"/>
      <c r="M71" s="91"/>
      <c r="N71" s="91"/>
      <c r="O71" s="91"/>
      <c r="P71" s="91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01" t="s">
        <v>33</v>
      </c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3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04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6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98" t="str">
        <f>V25</f>
        <v>Shahade F.C</v>
      </c>
      <c r="E76" s="100"/>
      <c r="F76" s="51">
        <v>41.35</v>
      </c>
      <c r="G76" s="50" t="s">
        <v>25</v>
      </c>
      <c r="H76" s="49">
        <v>62.72</v>
      </c>
      <c r="I76" s="98" t="str">
        <f>V23</f>
        <v>Celtic fc 2011</v>
      </c>
      <c r="J76" s="99"/>
      <c r="K76" s="99"/>
      <c r="L76" s="99"/>
      <c r="M76" s="99"/>
      <c r="N76" s="99"/>
      <c r="O76" s="99"/>
      <c r="P76" s="100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91" t="str">
        <f>V28</f>
        <v>Agora eh</v>
      </c>
      <c r="E77" s="91"/>
      <c r="F77" s="49">
        <v>44.25</v>
      </c>
      <c r="G77" s="50" t="s">
        <v>25</v>
      </c>
      <c r="H77" s="51">
        <v>37.159999999999997</v>
      </c>
      <c r="I77" s="91" t="str">
        <f>V22</f>
        <v>SUPER CARIOCA</v>
      </c>
      <c r="J77" s="91"/>
      <c r="K77" s="91"/>
      <c r="L77" s="91"/>
      <c r="M77" s="91"/>
      <c r="N77" s="91"/>
      <c r="O77" s="91"/>
      <c r="P77" s="91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98" t="str">
        <f>V30</f>
        <v>Forever2013</v>
      </c>
      <c r="E78" s="100"/>
      <c r="F78" s="49">
        <v>81.89</v>
      </c>
      <c r="G78" s="50" t="s">
        <v>25</v>
      </c>
      <c r="H78" s="51">
        <v>65.22</v>
      </c>
      <c r="I78" s="98" t="str">
        <f>V20</f>
        <v>Atlético Bempostense</v>
      </c>
      <c r="J78" s="99"/>
      <c r="K78" s="99"/>
      <c r="L78" s="99"/>
      <c r="M78" s="99"/>
      <c r="N78" s="99"/>
      <c r="O78" s="99"/>
      <c r="P78" s="100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91" t="str">
        <f>V27</f>
        <v>PANZA FC</v>
      </c>
      <c r="E79" s="91"/>
      <c r="F79" s="49">
        <v>58.22</v>
      </c>
      <c r="G79" s="50" t="s">
        <v>25</v>
      </c>
      <c r="H79" s="51">
        <v>36.25</v>
      </c>
      <c r="I79" s="91" t="str">
        <f>V24</f>
        <v>Glaa.VascodaaGamaa</v>
      </c>
      <c r="J79" s="91"/>
      <c r="K79" s="91"/>
      <c r="L79" s="91"/>
      <c r="M79" s="91"/>
      <c r="N79" s="91"/>
      <c r="O79" s="91"/>
      <c r="P79" s="91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91" t="str">
        <f>V29</f>
        <v>Amigosdoagustinho</v>
      </c>
      <c r="E80" s="91"/>
      <c r="F80" s="51">
        <v>3.6</v>
      </c>
      <c r="G80" s="50" t="s">
        <v>25</v>
      </c>
      <c r="H80" s="49">
        <v>41.99</v>
      </c>
      <c r="I80" s="91" t="str">
        <f>V31</f>
        <v>Rosinha da Gabi</v>
      </c>
      <c r="J80" s="91"/>
      <c r="K80" s="91"/>
      <c r="L80" s="91"/>
      <c r="M80" s="91"/>
      <c r="N80" s="91"/>
      <c r="O80" s="91"/>
      <c r="P80" s="91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91" t="str">
        <f>V21</f>
        <v>MagoLitos F.C</v>
      </c>
      <c r="E81" s="91"/>
      <c r="F81" s="49">
        <v>40.25</v>
      </c>
      <c r="G81" s="50" t="s">
        <v>25</v>
      </c>
      <c r="H81" s="51">
        <v>38.619999999999997</v>
      </c>
      <c r="I81" s="91" t="str">
        <f>V26</f>
        <v>O Glorioso BFR F.C</v>
      </c>
      <c r="J81" s="91"/>
      <c r="K81" s="91"/>
      <c r="L81" s="91"/>
      <c r="M81" s="91"/>
      <c r="N81" s="91"/>
      <c r="O81" s="91"/>
      <c r="P81" s="91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01" t="s">
        <v>32</v>
      </c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3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04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6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98" t="str">
        <f>V31</f>
        <v>Rosinha da Gabi</v>
      </c>
      <c r="E86" s="100"/>
      <c r="F86" s="49">
        <v>45.49</v>
      </c>
      <c r="G86" s="50" t="s">
        <v>25</v>
      </c>
      <c r="H86" s="51">
        <v>30.31</v>
      </c>
      <c r="I86" s="98" t="str">
        <f>V22</f>
        <v>SUPER CARIOCA</v>
      </c>
      <c r="J86" s="99"/>
      <c r="K86" s="99"/>
      <c r="L86" s="99"/>
      <c r="M86" s="99"/>
      <c r="N86" s="99"/>
      <c r="O86" s="99"/>
      <c r="P86" s="100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91" t="str">
        <f>V26</f>
        <v>O Glorioso BFR F.C</v>
      </c>
      <c r="E87" s="91"/>
      <c r="F87" s="49">
        <v>54.29</v>
      </c>
      <c r="G87" s="50" t="s">
        <v>25</v>
      </c>
      <c r="H87" s="51">
        <v>45.89</v>
      </c>
      <c r="I87" s="91" t="str">
        <f>V23</f>
        <v>Celtic fc 2011</v>
      </c>
      <c r="J87" s="91"/>
      <c r="K87" s="91"/>
      <c r="L87" s="91"/>
      <c r="M87" s="91"/>
      <c r="N87" s="91"/>
      <c r="O87" s="91"/>
      <c r="P87" s="91"/>
      <c r="Q87" s="32">
        <f t="shared" si="10"/>
        <v>0</v>
      </c>
      <c r="V87" s="33"/>
    </row>
    <row r="88" spans="3:31">
      <c r="C88" s="32">
        <f t="shared" si="9"/>
        <v>3</v>
      </c>
      <c r="D88" s="98" t="str">
        <f>V30</f>
        <v>Forever2013</v>
      </c>
      <c r="E88" s="100"/>
      <c r="F88" s="49">
        <v>67.489999999999995</v>
      </c>
      <c r="G88" s="50" t="s">
        <v>25</v>
      </c>
      <c r="H88" s="51">
        <v>8.56</v>
      </c>
      <c r="I88" s="98" t="str">
        <f>V28</f>
        <v>Agora eh</v>
      </c>
      <c r="J88" s="99"/>
      <c r="K88" s="99"/>
      <c r="L88" s="99"/>
      <c r="M88" s="99"/>
      <c r="N88" s="99"/>
      <c r="O88" s="99"/>
      <c r="P88" s="100"/>
      <c r="Q88" s="32">
        <f t="shared" si="10"/>
        <v>0</v>
      </c>
      <c r="V88" s="33"/>
    </row>
    <row r="89" spans="3:31">
      <c r="C89" s="32">
        <f t="shared" si="9"/>
        <v>3</v>
      </c>
      <c r="D89" s="91" t="str">
        <f>V24</f>
        <v>Glaa.VascodaaGamaa</v>
      </c>
      <c r="E89" s="91"/>
      <c r="F89" s="49">
        <v>62.95</v>
      </c>
      <c r="G89" s="50" t="s">
        <v>25</v>
      </c>
      <c r="H89" s="51">
        <v>35.799999999999997</v>
      </c>
      <c r="I89" s="91" t="str">
        <f>V29</f>
        <v>Amigosdoagustinho</v>
      </c>
      <c r="J89" s="91"/>
      <c r="K89" s="91"/>
      <c r="L89" s="91"/>
      <c r="M89" s="91"/>
      <c r="N89" s="91"/>
      <c r="O89" s="91"/>
      <c r="P89" s="91"/>
      <c r="Q89" s="32">
        <f t="shared" si="10"/>
        <v>0</v>
      </c>
      <c r="V89" s="33"/>
    </row>
    <row r="90" spans="3:31">
      <c r="C90" s="32">
        <f t="shared" si="9"/>
        <v>3</v>
      </c>
      <c r="D90" s="91" t="str">
        <f>V27</f>
        <v>PANZA FC</v>
      </c>
      <c r="E90" s="91"/>
      <c r="F90" s="49">
        <v>60.01</v>
      </c>
      <c r="G90" s="50" t="s">
        <v>25</v>
      </c>
      <c r="H90" s="51">
        <v>40.409999999999997</v>
      </c>
      <c r="I90" s="91" t="str">
        <f>V25</f>
        <v>Shahade F.C</v>
      </c>
      <c r="J90" s="91"/>
      <c r="K90" s="91"/>
      <c r="L90" s="91"/>
      <c r="M90" s="91"/>
      <c r="N90" s="91"/>
      <c r="O90" s="91"/>
      <c r="P90" s="91"/>
      <c r="Q90" s="32">
        <f t="shared" si="10"/>
        <v>0</v>
      </c>
      <c r="V90" s="33"/>
    </row>
    <row r="91" spans="3:31">
      <c r="C91" s="32">
        <f t="shared" si="9"/>
        <v>0</v>
      </c>
      <c r="D91" s="91" t="str">
        <f>V20</f>
        <v>Atlético Bempostense</v>
      </c>
      <c r="E91" s="91"/>
      <c r="F91" s="51">
        <v>44.27</v>
      </c>
      <c r="G91" s="50" t="s">
        <v>25</v>
      </c>
      <c r="H91" s="49">
        <v>55.57</v>
      </c>
      <c r="I91" s="91" t="str">
        <f>V21</f>
        <v>MagoLitos F.C</v>
      </c>
      <c r="J91" s="91"/>
      <c r="K91" s="91"/>
      <c r="L91" s="91"/>
      <c r="M91" s="91"/>
      <c r="N91" s="91"/>
      <c r="O91" s="91"/>
      <c r="P91" s="91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101" t="s">
        <v>31</v>
      </c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3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104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6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98" t="str">
        <f>V21</f>
        <v>MagoLitos F.C</v>
      </c>
      <c r="E96" s="100"/>
      <c r="F96" s="51">
        <v>55.2</v>
      </c>
      <c r="G96" s="50" t="s">
        <v>25</v>
      </c>
      <c r="H96" s="49">
        <v>59.42</v>
      </c>
      <c r="I96" s="98" t="str">
        <f>V27</f>
        <v>PANZA FC</v>
      </c>
      <c r="J96" s="99"/>
      <c r="K96" s="99"/>
      <c r="L96" s="99"/>
      <c r="M96" s="99"/>
      <c r="N96" s="99"/>
      <c r="O96" s="99"/>
      <c r="P96" s="100"/>
      <c r="Q96" s="32">
        <f t="shared" si="10"/>
        <v>3</v>
      </c>
      <c r="V96" s="33"/>
    </row>
    <row r="97" spans="3:22">
      <c r="C97" s="32">
        <f t="shared" si="9"/>
        <v>3</v>
      </c>
      <c r="D97" s="91" t="str">
        <f>V28</f>
        <v>Agora eh</v>
      </c>
      <c r="E97" s="91"/>
      <c r="F97" s="49">
        <v>61.92</v>
      </c>
      <c r="G97" s="50" t="s">
        <v>25</v>
      </c>
      <c r="H97" s="51">
        <v>58.46</v>
      </c>
      <c r="I97" s="91" t="str">
        <f>V31</f>
        <v>Rosinha da Gabi</v>
      </c>
      <c r="J97" s="91"/>
      <c r="K97" s="91"/>
      <c r="L97" s="91"/>
      <c r="M97" s="91"/>
      <c r="N97" s="91"/>
      <c r="O97" s="91"/>
      <c r="P97" s="91"/>
      <c r="Q97" s="32">
        <f t="shared" si="10"/>
        <v>0</v>
      </c>
      <c r="V97" s="33"/>
    </row>
    <row r="98" spans="3:22">
      <c r="C98" s="32">
        <f t="shared" si="9"/>
        <v>0</v>
      </c>
      <c r="D98" s="98" t="str">
        <f>V26</f>
        <v>O Glorioso BFR F.C</v>
      </c>
      <c r="E98" s="100"/>
      <c r="F98" s="51">
        <v>44.26</v>
      </c>
      <c r="G98" s="50" t="s">
        <v>25</v>
      </c>
      <c r="H98" s="49">
        <v>63.46</v>
      </c>
      <c r="I98" s="98" t="str">
        <f>V20</f>
        <v>Atlético Bempostense</v>
      </c>
      <c r="J98" s="99"/>
      <c r="K98" s="99"/>
      <c r="L98" s="99"/>
      <c r="M98" s="99"/>
      <c r="N98" s="99"/>
      <c r="O98" s="99"/>
      <c r="P98" s="100"/>
      <c r="Q98" s="32">
        <f t="shared" si="10"/>
        <v>3</v>
      </c>
      <c r="V98" s="33"/>
    </row>
    <row r="99" spans="3:22">
      <c r="C99" s="32">
        <f t="shared" si="9"/>
        <v>3</v>
      </c>
      <c r="D99" s="91" t="str">
        <f>V22</f>
        <v>SUPER CARIOCA</v>
      </c>
      <c r="E99" s="91"/>
      <c r="F99" s="49">
        <v>50.42</v>
      </c>
      <c r="G99" s="50" t="s">
        <v>25</v>
      </c>
      <c r="H99" s="51">
        <v>40.6</v>
      </c>
      <c r="I99" s="91" t="str">
        <f>V29</f>
        <v>Amigosdoagustinho</v>
      </c>
      <c r="J99" s="91"/>
      <c r="K99" s="91"/>
      <c r="L99" s="91"/>
      <c r="M99" s="91"/>
      <c r="N99" s="91"/>
      <c r="O99" s="91"/>
      <c r="P99" s="91"/>
      <c r="Q99" s="32">
        <f t="shared" si="10"/>
        <v>0</v>
      </c>
      <c r="V99" s="33"/>
    </row>
    <row r="100" spans="3:22">
      <c r="C100" s="32">
        <f t="shared" si="9"/>
        <v>0</v>
      </c>
      <c r="D100" s="91" t="str">
        <f>V25</f>
        <v>Shahade F.C</v>
      </c>
      <c r="E100" s="91"/>
      <c r="F100" s="51">
        <v>42.2</v>
      </c>
      <c r="G100" s="50" t="s">
        <v>25</v>
      </c>
      <c r="H100" s="49">
        <v>68.66</v>
      </c>
      <c r="I100" s="91" t="str">
        <f>V30</f>
        <v>Forever2013</v>
      </c>
      <c r="J100" s="91"/>
      <c r="K100" s="91"/>
      <c r="L100" s="91"/>
      <c r="M100" s="91"/>
      <c r="N100" s="91"/>
      <c r="O100" s="91"/>
      <c r="P100" s="91"/>
      <c r="Q100" s="32">
        <f t="shared" si="10"/>
        <v>3</v>
      </c>
      <c r="V100" s="33"/>
    </row>
    <row r="101" spans="3:22">
      <c r="C101" s="32">
        <f t="shared" si="9"/>
        <v>3</v>
      </c>
      <c r="D101" s="91" t="str">
        <f>V23</f>
        <v>Celtic fc 2011</v>
      </c>
      <c r="E101" s="91"/>
      <c r="F101" s="49">
        <v>87.65</v>
      </c>
      <c r="G101" s="50" t="s">
        <v>25</v>
      </c>
      <c r="H101" s="51">
        <v>36.1</v>
      </c>
      <c r="I101" s="91" t="str">
        <f>V24</f>
        <v>Glaa.VascodaaGamaa</v>
      </c>
      <c r="J101" s="91"/>
      <c r="K101" s="91"/>
      <c r="L101" s="91"/>
      <c r="M101" s="91"/>
      <c r="N101" s="91"/>
      <c r="O101" s="91"/>
      <c r="P101" s="91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101" t="s">
        <v>30</v>
      </c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3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104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6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98" t="str">
        <f>V27</f>
        <v>PANZA FC</v>
      </c>
      <c r="E106" s="100"/>
      <c r="F106" s="51">
        <v>26.29</v>
      </c>
      <c r="G106" s="50" t="s">
        <v>25</v>
      </c>
      <c r="H106" s="49">
        <v>44.49</v>
      </c>
      <c r="I106" s="98" t="str">
        <f>V28</f>
        <v>Agora eh</v>
      </c>
      <c r="J106" s="99"/>
      <c r="K106" s="99"/>
      <c r="L106" s="99"/>
      <c r="M106" s="99"/>
      <c r="N106" s="99"/>
      <c r="O106" s="99"/>
      <c r="P106" s="100"/>
      <c r="Q106" s="32">
        <f t="shared" si="11"/>
        <v>3</v>
      </c>
      <c r="V106" s="33"/>
    </row>
    <row r="107" spans="3:22">
      <c r="C107" s="32">
        <f t="shared" si="9"/>
        <v>0</v>
      </c>
      <c r="D107" s="91" t="str">
        <f>V24</f>
        <v>Glaa.VascodaaGamaa</v>
      </c>
      <c r="E107" s="91"/>
      <c r="F107" s="51">
        <v>38.729999999999997</v>
      </c>
      <c r="G107" s="50" t="s">
        <v>25</v>
      </c>
      <c r="H107" s="49">
        <v>42.45</v>
      </c>
      <c r="I107" s="91" t="str">
        <f>V22</f>
        <v>SUPER CARIOCA</v>
      </c>
      <c r="J107" s="91"/>
      <c r="K107" s="91"/>
      <c r="L107" s="91"/>
      <c r="M107" s="91"/>
      <c r="N107" s="91"/>
      <c r="O107" s="91"/>
      <c r="P107" s="91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98" t="str">
        <f>V20</f>
        <v>Atlético Bempostense</v>
      </c>
      <c r="E108" s="100"/>
      <c r="F108" s="49">
        <v>63.03</v>
      </c>
      <c r="G108" s="50" t="s">
        <v>25</v>
      </c>
      <c r="H108" s="51">
        <v>38.200000000000003</v>
      </c>
      <c r="I108" s="98" t="str">
        <f>V31</f>
        <v>Rosinha da Gabi</v>
      </c>
      <c r="J108" s="99"/>
      <c r="K108" s="99"/>
      <c r="L108" s="99"/>
      <c r="M108" s="99"/>
      <c r="N108" s="99"/>
      <c r="O108" s="99"/>
      <c r="P108" s="100"/>
      <c r="Q108" s="32">
        <f t="shared" si="11"/>
        <v>0</v>
      </c>
      <c r="V108" s="33"/>
    </row>
    <row r="109" spans="3:22">
      <c r="C109" s="32">
        <f t="shared" si="12"/>
        <v>0</v>
      </c>
      <c r="D109" s="91" t="str">
        <f>V29</f>
        <v>Amigosdoagustinho</v>
      </c>
      <c r="E109" s="91"/>
      <c r="F109" s="51">
        <v>7.1</v>
      </c>
      <c r="G109" s="50" t="s">
        <v>25</v>
      </c>
      <c r="H109" s="49">
        <v>40.270000000000003</v>
      </c>
      <c r="I109" s="91" t="str">
        <f>V23</f>
        <v>Celtic fc 2011</v>
      </c>
      <c r="J109" s="91"/>
      <c r="K109" s="91"/>
      <c r="L109" s="91"/>
      <c r="M109" s="91"/>
      <c r="N109" s="91"/>
      <c r="O109" s="91"/>
      <c r="P109" s="91"/>
      <c r="Q109" s="32">
        <f t="shared" si="11"/>
        <v>3</v>
      </c>
      <c r="V109" s="33"/>
    </row>
    <row r="110" spans="3:22">
      <c r="C110" s="32">
        <f t="shared" si="12"/>
        <v>3</v>
      </c>
      <c r="D110" s="91" t="str">
        <f>V30</f>
        <v>Forever2013</v>
      </c>
      <c r="E110" s="91"/>
      <c r="F110" s="49">
        <v>53.47</v>
      </c>
      <c r="G110" s="50" t="s">
        <v>25</v>
      </c>
      <c r="H110" s="51">
        <v>40.229999999999997</v>
      </c>
      <c r="I110" s="91" t="str">
        <f>V21</f>
        <v>MagoLitos F.C</v>
      </c>
      <c r="J110" s="91"/>
      <c r="K110" s="91"/>
      <c r="L110" s="91"/>
      <c r="M110" s="91"/>
      <c r="N110" s="91"/>
      <c r="O110" s="91"/>
      <c r="P110" s="91"/>
      <c r="Q110" s="32">
        <f t="shared" si="11"/>
        <v>0</v>
      </c>
      <c r="V110" s="33"/>
    </row>
    <row r="111" spans="3:22">
      <c r="C111" s="32">
        <f t="shared" si="12"/>
        <v>3</v>
      </c>
      <c r="D111" s="91" t="str">
        <f>V25</f>
        <v>Shahade F.C</v>
      </c>
      <c r="E111" s="91"/>
      <c r="F111" s="49">
        <v>53.3</v>
      </c>
      <c r="G111" s="50" t="s">
        <v>25</v>
      </c>
      <c r="H111" s="51">
        <v>21.73</v>
      </c>
      <c r="I111" s="91" t="str">
        <f>V26</f>
        <v>O Glorioso BFR F.C</v>
      </c>
      <c r="J111" s="91"/>
      <c r="K111" s="91"/>
      <c r="L111" s="91"/>
      <c r="M111" s="91"/>
      <c r="N111" s="91"/>
      <c r="O111" s="91"/>
      <c r="P111" s="91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101" t="s">
        <v>29</v>
      </c>
      <c r="E113" s="102"/>
      <c r="F113" s="102"/>
      <c r="G113" s="102"/>
      <c r="H113" s="102"/>
      <c r="I113" s="102"/>
      <c r="J113" s="102"/>
      <c r="K113" s="102"/>
      <c r="L113" s="102"/>
      <c r="M113" s="102"/>
      <c r="N113" s="102"/>
      <c r="O113" s="102"/>
      <c r="P113" s="103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104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6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91" t="str">
        <f>V27</f>
        <v>PANZA FC</v>
      </c>
      <c r="E116" s="91"/>
      <c r="F116" s="51">
        <v>57.44</v>
      </c>
      <c r="G116" s="50" t="s">
        <v>25</v>
      </c>
      <c r="H116" s="49">
        <v>76.48</v>
      </c>
      <c r="I116" s="91" t="str">
        <f>V30</f>
        <v>Forever2013</v>
      </c>
      <c r="J116" s="91"/>
      <c r="K116" s="91"/>
      <c r="L116" s="91"/>
      <c r="M116" s="91"/>
      <c r="N116" s="91"/>
      <c r="O116" s="91"/>
      <c r="P116" s="91"/>
      <c r="Q116" s="32">
        <f t="shared" si="11"/>
        <v>3</v>
      </c>
      <c r="V116" s="33"/>
    </row>
    <row r="117" spans="3:22">
      <c r="C117" s="32">
        <f t="shared" si="12"/>
        <v>0</v>
      </c>
      <c r="D117" s="91" t="str">
        <f>V29</f>
        <v>Amigosdoagustinho</v>
      </c>
      <c r="E117" s="91"/>
      <c r="F117" s="51">
        <v>7.5</v>
      </c>
      <c r="G117" s="50" t="s">
        <v>25</v>
      </c>
      <c r="H117" s="49">
        <v>51.09</v>
      </c>
      <c r="I117" s="91" t="str">
        <f>V25</f>
        <v>Shahade F.C</v>
      </c>
      <c r="J117" s="91"/>
      <c r="K117" s="91"/>
      <c r="L117" s="91"/>
      <c r="M117" s="91"/>
      <c r="N117" s="91"/>
      <c r="O117" s="91"/>
      <c r="P117" s="91"/>
      <c r="Q117" s="32">
        <f t="shared" si="11"/>
        <v>3</v>
      </c>
      <c r="V117" s="33"/>
    </row>
    <row r="118" spans="3:22">
      <c r="C118" s="32">
        <f t="shared" si="12"/>
        <v>3</v>
      </c>
      <c r="D118" s="91" t="str">
        <f>V21</f>
        <v>MagoLitos F.C</v>
      </c>
      <c r="E118" s="91"/>
      <c r="F118" s="49">
        <v>75.680000000000007</v>
      </c>
      <c r="G118" s="50" t="s">
        <v>25</v>
      </c>
      <c r="H118" s="51">
        <v>71.45</v>
      </c>
      <c r="I118" s="91" t="str">
        <f>V24</f>
        <v>Glaa.VascodaaGamaa</v>
      </c>
      <c r="J118" s="91"/>
      <c r="K118" s="91"/>
      <c r="L118" s="91"/>
      <c r="M118" s="91"/>
      <c r="N118" s="91"/>
      <c r="O118" s="91"/>
      <c r="P118" s="91"/>
      <c r="Q118" s="32">
        <f t="shared" si="11"/>
        <v>0</v>
      </c>
      <c r="V118" s="33"/>
    </row>
    <row r="119" spans="3:22">
      <c r="C119" s="32">
        <f t="shared" si="12"/>
        <v>3</v>
      </c>
      <c r="D119" s="91" t="str">
        <f>V31</f>
        <v>Rosinha da Gabi</v>
      </c>
      <c r="E119" s="91"/>
      <c r="F119" s="49">
        <v>84.68</v>
      </c>
      <c r="G119" s="50" t="s">
        <v>25</v>
      </c>
      <c r="H119" s="51">
        <v>67.459999999999994</v>
      </c>
      <c r="I119" s="91" t="str">
        <f>V26</f>
        <v>O Glorioso BFR F.C</v>
      </c>
      <c r="J119" s="91"/>
      <c r="K119" s="91"/>
      <c r="L119" s="91"/>
      <c r="M119" s="91"/>
      <c r="N119" s="91"/>
      <c r="O119" s="91"/>
      <c r="P119" s="91"/>
      <c r="Q119" s="32">
        <f t="shared" si="11"/>
        <v>0</v>
      </c>
      <c r="V119" s="33"/>
    </row>
    <row r="120" spans="3:22">
      <c r="C120" s="32">
        <f t="shared" si="12"/>
        <v>0</v>
      </c>
      <c r="D120" s="91" t="str">
        <f>V28</f>
        <v>Agora eh</v>
      </c>
      <c r="E120" s="91"/>
      <c r="F120" s="51">
        <v>51.59</v>
      </c>
      <c r="G120" s="50" t="s">
        <v>25</v>
      </c>
      <c r="H120" s="49">
        <v>82.58</v>
      </c>
      <c r="I120" s="91" t="str">
        <f>V20</f>
        <v>Atlético Bempostense</v>
      </c>
      <c r="J120" s="91"/>
      <c r="K120" s="91"/>
      <c r="L120" s="91"/>
      <c r="M120" s="91"/>
      <c r="N120" s="91"/>
      <c r="O120" s="91"/>
      <c r="P120" s="91"/>
      <c r="Q120" s="32">
        <f t="shared" si="11"/>
        <v>3</v>
      </c>
      <c r="V120" s="33"/>
    </row>
    <row r="121" spans="3:22">
      <c r="C121" s="32">
        <f t="shared" si="12"/>
        <v>3</v>
      </c>
      <c r="D121" s="91" t="str">
        <f>V22</f>
        <v>SUPER CARIOCA</v>
      </c>
      <c r="E121" s="91"/>
      <c r="F121" s="49">
        <v>62.94</v>
      </c>
      <c r="G121" s="50" t="s">
        <v>25</v>
      </c>
      <c r="H121" s="51">
        <v>42.28</v>
      </c>
      <c r="I121" s="91" t="str">
        <f>V23</f>
        <v>Celtic fc 2011</v>
      </c>
      <c r="J121" s="91"/>
      <c r="K121" s="91"/>
      <c r="L121" s="91"/>
      <c r="M121" s="91"/>
      <c r="N121" s="91"/>
      <c r="O121" s="91"/>
      <c r="P121" s="91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101" t="s">
        <v>27</v>
      </c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P123" s="103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104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6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98" t="str">
        <f>V23</f>
        <v>Celtic fc 2011</v>
      </c>
      <c r="E126" s="100"/>
      <c r="F126" s="49">
        <v>66.27</v>
      </c>
      <c r="G126" s="50" t="s">
        <v>25</v>
      </c>
      <c r="H126" s="51">
        <v>52.37</v>
      </c>
      <c r="I126" s="98" t="str">
        <f>V28</f>
        <v>Agora eh</v>
      </c>
      <c r="J126" s="99"/>
      <c r="K126" s="99"/>
      <c r="L126" s="99"/>
      <c r="M126" s="99"/>
      <c r="N126" s="99"/>
      <c r="O126" s="99"/>
      <c r="P126" s="100"/>
      <c r="Q126" s="32">
        <f t="shared" si="11"/>
        <v>0</v>
      </c>
    </row>
    <row r="127" spans="3:22">
      <c r="C127" s="32">
        <f t="shared" si="12"/>
        <v>0</v>
      </c>
      <c r="D127" s="91" t="str">
        <f>V24</f>
        <v>Glaa.VascodaaGamaa</v>
      </c>
      <c r="E127" s="91"/>
      <c r="F127" s="51">
        <v>54.47</v>
      </c>
      <c r="G127" s="50" t="s">
        <v>25</v>
      </c>
      <c r="H127" s="49">
        <v>67.67</v>
      </c>
      <c r="I127" s="91" t="str">
        <f>V30</f>
        <v>Forever2013</v>
      </c>
      <c r="J127" s="91"/>
      <c r="K127" s="91"/>
      <c r="L127" s="91"/>
      <c r="M127" s="91"/>
      <c r="N127" s="91"/>
      <c r="O127" s="91"/>
      <c r="P127" s="91"/>
      <c r="Q127" s="32">
        <f t="shared" si="11"/>
        <v>3</v>
      </c>
    </row>
    <row r="128" spans="3:22">
      <c r="C128" s="32">
        <f t="shared" si="12"/>
        <v>0</v>
      </c>
      <c r="D128" s="98" t="str">
        <f>V20</f>
        <v>Atlético Bempostense</v>
      </c>
      <c r="E128" s="100"/>
      <c r="F128" s="51">
        <v>58.97</v>
      </c>
      <c r="G128" s="50" t="s">
        <v>25</v>
      </c>
      <c r="H128" s="49">
        <v>67.319999999999993</v>
      </c>
      <c r="I128" s="98" t="str">
        <f>V27</f>
        <v>PANZA FC</v>
      </c>
      <c r="J128" s="99"/>
      <c r="K128" s="99"/>
      <c r="L128" s="99"/>
      <c r="M128" s="99"/>
      <c r="N128" s="99"/>
      <c r="O128" s="99"/>
      <c r="P128" s="100"/>
      <c r="Q128" s="32">
        <f t="shared" si="11"/>
        <v>3</v>
      </c>
    </row>
    <row r="129" spans="3:17">
      <c r="C129" s="32">
        <f t="shared" si="12"/>
        <v>3</v>
      </c>
      <c r="D129" s="91" t="str">
        <f>V26</f>
        <v>O Glorioso BFR F.C</v>
      </c>
      <c r="E129" s="91"/>
      <c r="F129" s="49">
        <v>67.97</v>
      </c>
      <c r="G129" s="50" t="s">
        <v>25</v>
      </c>
      <c r="H129" s="51">
        <v>58.82</v>
      </c>
      <c r="I129" s="91" t="str">
        <f>V22</f>
        <v>SUPER CARIOCA</v>
      </c>
      <c r="J129" s="91"/>
      <c r="K129" s="91"/>
      <c r="L129" s="91"/>
      <c r="M129" s="91"/>
      <c r="N129" s="91"/>
      <c r="O129" s="91"/>
      <c r="P129" s="91"/>
      <c r="Q129" s="32">
        <f t="shared" si="11"/>
        <v>0</v>
      </c>
    </row>
    <row r="130" spans="3:17">
      <c r="C130" s="32">
        <f t="shared" si="12"/>
        <v>3</v>
      </c>
      <c r="D130" s="91" t="str">
        <f>V21</f>
        <v>MagoLitos F.C</v>
      </c>
      <c r="E130" s="91"/>
      <c r="F130" s="49">
        <v>56.87</v>
      </c>
      <c r="G130" s="50" t="s">
        <v>25</v>
      </c>
      <c r="H130" s="51">
        <v>16.5</v>
      </c>
      <c r="I130" s="91" t="str">
        <f>V29</f>
        <v>Amigosdoagustinho</v>
      </c>
      <c r="J130" s="91"/>
      <c r="K130" s="91"/>
      <c r="L130" s="91"/>
      <c r="M130" s="91"/>
      <c r="N130" s="91"/>
      <c r="O130" s="91"/>
      <c r="P130" s="91"/>
      <c r="Q130" s="32">
        <f t="shared" si="11"/>
        <v>0</v>
      </c>
    </row>
    <row r="131" spans="3:17">
      <c r="C131" s="32">
        <f t="shared" si="12"/>
        <v>3</v>
      </c>
      <c r="D131" s="91" t="str">
        <f>V25</f>
        <v>Shahade F.C</v>
      </c>
      <c r="E131" s="91"/>
      <c r="F131" s="49">
        <v>62.4</v>
      </c>
      <c r="G131" s="50" t="s">
        <v>25</v>
      </c>
      <c r="H131" s="51">
        <v>48.07</v>
      </c>
      <c r="I131" s="91" t="str">
        <f>V31</f>
        <v>Rosinha da Gabi</v>
      </c>
      <c r="J131" s="91"/>
      <c r="K131" s="91"/>
      <c r="L131" s="91"/>
      <c r="M131" s="91"/>
      <c r="N131" s="91"/>
      <c r="O131" s="91"/>
      <c r="P131" s="91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1" t="s">
        <v>28</v>
      </c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3"/>
      <c r="Q133" s="32" t="str">
        <f t="shared" si="11"/>
        <v/>
      </c>
    </row>
    <row r="134" spans="3:17" ht="15.75" thickBot="1">
      <c r="C134" s="32" t="str">
        <f t="shared" si="12"/>
        <v/>
      </c>
      <c r="D134" s="104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  <c r="P134" s="106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98" t="str">
        <f>V28</f>
        <v>Agora eh</v>
      </c>
      <c r="E136" s="100"/>
      <c r="F136" s="49">
        <v>62.36</v>
      </c>
      <c r="G136" s="50" t="s">
        <v>25</v>
      </c>
      <c r="H136" s="51">
        <v>36.53</v>
      </c>
      <c r="I136" s="98" t="str">
        <f>V26</f>
        <v>O Glorioso BFR F.C</v>
      </c>
      <c r="J136" s="99"/>
      <c r="K136" s="99"/>
      <c r="L136" s="99"/>
      <c r="M136" s="99"/>
      <c r="N136" s="99"/>
      <c r="O136" s="99"/>
      <c r="P136" s="100"/>
      <c r="Q136" s="32">
        <f t="shared" si="11"/>
        <v>0</v>
      </c>
    </row>
    <row r="137" spans="3:17">
      <c r="C137" s="32">
        <f t="shared" si="12"/>
        <v>3</v>
      </c>
      <c r="D137" s="91" t="str">
        <f>V22</f>
        <v>SUPER CARIOCA</v>
      </c>
      <c r="E137" s="91"/>
      <c r="F137" s="49">
        <v>34.36</v>
      </c>
      <c r="G137" s="50" t="s">
        <v>25</v>
      </c>
      <c r="H137" s="51">
        <v>30.75</v>
      </c>
      <c r="I137" s="91" t="str">
        <f>V25</f>
        <v>Shahade F.C</v>
      </c>
      <c r="J137" s="91"/>
      <c r="K137" s="91"/>
      <c r="L137" s="91"/>
      <c r="M137" s="91"/>
      <c r="N137" s="91"/>
      <c r="O137" s="91"/>
      <c r="P137" s="91"/>
      <c r="Q137" s="32">
        <f t="shared" si="11"/>
        <v>0</v>
      </c>
    </row>
    <row r="138" spans="3:17">
      <c r="C138" s="32">
        <f t="shared" si="12"/>
        <v>0</v>
      </c>
      <c r="D138" s="98" t="str">
        <f>V31</f>
        <v>Rosinha da Gabi</v>
      </c>
      <c r="E138" s="100"/>
      <c r="F138" s="51">
        <v>48.56</v>
      </c>
      <c r="G138" s="50" t="s">
        <v>25</v>
      </c>
      <c r="H138" s="49">
        <v>52.41</v>
      </c>
      <c r="I138" s="98" t="str">
        <f>V21</f>
        <v>MagoLitos F.C</v>
      </c>
      <c r="J138" s="99"/>
      <c r="K138" s="99"/>
      <c r="L138" s="99"/>
      <c r="M138" s="99"/>
      <c r="N138" s="99"/>
      <c r="O138" s="99"/>
      <c r="P138" s="100"/>
      <c r="Q138" s="32">
        <f t="shared" si="11"/>
        <v>3</v>
      </c>
    </row>
    <row r="139" spans="3:17">
      <c r="C139" s="32">
        <f t="shared" si="12"/>
        <v>3</v>
      </c>
      <c r="D139" s="91" t="str">
        <f>V27</f>
        <v>PANZA FC</v>
      </c>
      <c r="E139" s="91"/>
      <c r="F139" s="49">
        <v>65.17</v>
      </c>
      <c r="G139" s="50" t="s">
        <v>25</v>
      </c>
      <c r="H139" s="51">
        <v>53.45</v>
      </c>
      <c r="I139" s="91" t="str">
        <f>V23</f>
        <v>Celtic fc 2011</v>
      </c>
      <c r="J139" s="91"/>
      <c r="K139" s="91"/>
      <c r="L139" s="91"/>
      <c r="M139" s="91"/>
      <c r="N139" s="91"/>
      <c r="O139" s="91"/>
      <c r="P139" s="91"/>
      <c r="Q139" s="32">
        <f t="shared" si="11"/>
        <v>0</v>
      </c>
    </row>
    <row r="140" spans="3:17">
      <c r="C140" s="32">
        <f t="shared" si="12"/>
        <v>0</v>
      </c>
      <c r="D140" s="91" t="str">
        <f>V20</f>
        <v>Atlético Bempostense</v>
      </c>
      <c r="E140" s="91"/>
      <c r="F140" s="51">
        <v>51.86</v>
      </c>
      <c r="G140" s="50" t="s">
        <v>25</v>
      </c>
      <c r="H140" s="49">
        <v>58.47</v>
      </c>
      <c r="I140" s="91" t="str">
        <f>V24</f>
        <v>Glaa.VascodaaGamaa</v>
      </c>
      <c r="J140" s="91"/>
      <c r="K140" s="91"/>
      <c r="L140" s="91"/>
      <c r="M140" s="91"/>
      <c r="N140" s="91"/>
      <c r="O140" s="91"/>
      <c r="P140" s="91"/>
      <c r="Q140" s="32">
        <f t="shared" si="11"/>
        <v>3</v>
      </c>
    </row>
    <row r="141" spans="3:17">
      <c r="C141" s="32">
        <f t="shared" si="12"/>
        <v>3</v>
      </c>
      <c r="D141" s="91" t="str">
        <f>V30</f>
        <v>Forever2013</v>
      </c>
      <c r="E141" s="91"/>
      <c r="F141" s="49">
        <v>34.049999999999997</v>
      </c>
      <c r="G141" s="50" t="s">
        <v>25</v>
      </c>
      <c r="H141" s="51">
        <v>28.5</v>
      </c>
      <c r="I141" s="91" t="str">
        <f>V29</f>
        <v>Amigosdoagustinho</v>
      </c>
      <c r="J141" s="91"/>
      <c r="K141" s="91"/>
      <c r="L141" s="91"/>
      <c r="M141" s="91"/>
      <c r="N141" s="91"/>
      <c r="O141" s="91"/>
      <c r="P141" s="91"/>
      <c r="Q141" s="32">
        <f t="shared" si="11"/>
        <v>0</v>
      </c>
    </row>
    <row r="142" spans="3:17">
      <c r="D142" s="48"/>
      <c r="E142" s="48"/>
      <c r="F142" s="6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35" zoomScaleNormal="100" workbookViewId="0">
      <selection activeCell="Y53" sqref="Y53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7.140625" bestFit="1" customWidth="1"/>
    <col min="13" max="13" width="4.85546875" customWidth="1"/>
    <col min="14" max="14" width="8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48" t="s">
        <v>0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50"/>
    </row>
    <row r="3" spans="2:29">
      <c r="B3" s="151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3"/>
    </row>
    <row r="4" spans="2:29" ht="15.75" thickBot="1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6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48" t="s">
        <v>63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50"/>
      <c r="Z6" s="2"/>
    </row>
    <row r="7" spans="2:29">
      <c r="B7" s="151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3"/>
      <c r="Z7" s="2"/>
    </row>
    <row r="8" spans="2:29" ht="15.75" thickBot="1">
      <c r="B8" s="154"/>
      <c r="C8" s="155"/>
      <c r="D8" s="155"/>
      <c r="E8" s="155"/>
      <c r="F8" s="155"/>
      <c r="G8" s="155"/>
      <c r="H8" s="155"/>
      <c r="I8" s="155"/>
      <c r="J8" s="152"/>
      <c r="K8" s="152"/>
      <c r="L8" s="152"/>
      <c r="M8" s="152"/>
      <c r="N8" s="152"/>
      <c r="O8" s="152"/>
      <c r="P8" s="152"/>
      <c r="Q8" s="155"/>
      <c r="R8" s="155"/>
      <c r="S8" s="155"/>
      <c r="T8" s="155"/>
      <c r="U8" s="155"/>
      <c r="V8" s="155"/>
      <c r="W8" s="156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63" t="s">
        <v>62</v>
      </c>
      <c r="K9" s="164"/>
      <c r="L9" s="164"/>
      <c r="M9" s="164"/>
      <c r="N9" s="164"/>
      <c r="O9" s="164"/>
      <c r="P9" s="165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66"/>
      <c r="K10" s="167"/>
      <c r="L10" s="167"/>
      <c r="M10" s="167"/>
      <c r="N10" s="167"/>
      <c r="O10" s="167"/>
      <c r="P10" s="168"/>
      <c r="Q10" s="9"/>
      <c r="R10" s="9"/>
      <c r="S10" s="9"/>
      <c r="T10" s="9"/>
      <c r="U10" s="9"/>
      <c r="V10" s="9"/>
      <c r="W10" s="10"/>
      <c r="Z10" s="2"/>
    </row>
    <row r="11" spans="2:29">
      <c r="B11" s="157" t="s">
        <v>54</v>
      </c>
      <c r="C11" s="158"/>
      <c r="D11" s="157" t="str">
        <f>IF(OR('GRUPO 1'!F141="",'GRUPO 1'!F141=""),"",'GRUPO 1'!E20)</f>
        <v>GustavoTFP</v>
      </c>
      <c r="E11" s="158"/>
      <c r="F11" s="158"/>
      <c r="G11" s="158"/>
      <c r="H11" s="158"/>
      <c r="I11" s="158"/>
      <c r="J11" s="158"/>
      <c r="K11" s="158"/>
      <c r="L11" s="69">
        <v>45.09</v>
      </c>
      <c r="M11" s="70" t="s">
        <v>51</v>
      </c>
      <c r="N11" s="71">
        <v>52.09</v>
      </c>
      <c r="O11" s="158" t="str">
        <f>IF(OR('GRUPO 4'!F141="",'GRUPO 4'!F141=""),"",'GRUPO 4'!E23)</f>
        <v>Celtic fc 2011</v>
      </c>
      <c r="P11" s="158"/>
      <c r="Q11" s="158"/>
      <c r="R11" s="158"/>
      <c r="S11" s="158"/>
      <c r="T11" s="158"/>
      <c r="U11" s="158"/>
      <c r="V11" s="158"/>
      <c r="W11" s="161"/>
      <c r="AA11" s="1"/>
      <c r="AB11" s="1"/>
      <c r="AC11" s="1"/>
    </row>
    <row r="12" spans="2:29" ht="15.75" thickBot="1">
      <c r="B12" s="159"/>
      <c r="C12" s="160"/>
      <c r="D12" s="159"/>
      <c r="E12" s="160"/>
      <c r="F12" s="160"/>
      <c r="G12" s="160"/>
      <c r="H12" s="160"/>
      <c r="I12" s="160"/>
      <c r="J12" s="160"/>
      <c r="K12" s="160"/>
      <c r="L12" s="76">
        <v>51</v>
      </c>
      <c r="M12" s="72" t="s">
        <v>51</v>
      </c>
      <c r="N12" s="77">
        <v>90.6</v>
      </c>
      <c r="O12" s="160"/>
      <c r="P12" s="160"/>
      <c r="Q12" s="160"/>
      <c r="R12" s="160"/>
      <c r="S12" s="160"/>
      <c r="T12" s="160"/>
      <c r="U12" s="160"/>
      <c r="V12" s="160"/>
      <c r="W12" s="162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85">
        <f>IF(OR(L11="",N11=""),"",SUM(L11:L12))</f>
        <v>96.09</v>
      </c>
      <c r="M13" s="72"/>
      <c r="N13" s="79">
        <f>IF(OR(L11="",N11=""),"",SUM(N11:N12))</f>
        <v>142.69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57" t="s">
        <v>55</v>
      </c>
      <c r="C14" s="158"/>
      <c r="D14" s="157" t="str">
        <f>IF(OR('GRUPO 3'!F141="",'GRUPO 3'!F141=""),"",'GRUPO 3'!E21)</f>
        <v>Casinha da Grazi</v>
      </c>
      <c r="E14" s="158"/>
      <c r="F14" s="158"/>
      <c r="G14" s="158"/>
      <c r="H14" s="158"/>
      <c r="I14" s="158"/>
      <c r="J14" s="158"/>
      <c r="K14" s="158"/>
      <c r="L14" s="69">
        <v>79.09</v>
      </c>
      <c r="M14" s="70" t="s">
        <v>51</v>
      </c>
      <c r="N14" s="71">
        <v>89.99</v>
      </c>
      <c r="O14" s="158" t="str">
        <f>IF(OR('GRUPO 2'!F141="",'GRUPO 2'!F141=""),"",'GRUPO 2'!E22)</f>
        <v>Us Karas</v>
      </c>
      <c r="P14" s="158"/>
      <c r="Q14" s="158"/>
      <c r="R14" s="158"/>
      <c r="S14" s="158"/>
      <c r="T14" s="158"/>
      <c r="U14" s="158"/>
      <c r="V14" s="158"/>
      <c r="W14" s="161"/>
      <c r="AA14" s="25" t="s">
        <v>65</v>
      </c>
      <c r="AB14" s="24" t="s">
        <v>51</v>
      </c>
      <c r="AC14" s="25" t="s">
        <v>73</v>
      </c>
    </row>
    <row r="15" spans="2:29" ht="15.75" thickBot="1">
      <c r="B15" s="159"/>
      <c r="C15" s="160"/>
      <c r="D15" s="159"/>
      <c r="E15" s="160"/>
      <c r="F15" s="160"/>
      <c r="G15" s="160"/>
      <c r="H15" s="160"/>
      <c r="I15" s="160"/>
      <c r="J15" s="160"/>
      <c r="K15" s="160"/>
      <c r="L15" s="76">
        <v>64.7</v>
      </c>
      <c r="M15" s="72" t="s">
        <v>51</v>
      </c>
      <c r="N15" s="77">
        <v>88.8</v>
      </c>
      <c r="O15" s="160"/>
      <c r="P15" s="160"/>
      <c r="Q15" s="160"/>
      <c r="R15" s="160"/>
      <c r="S15" s="160"/>
      <c r="T15" s="160"/>
      <c r="U15" s="160"/>
      <c r="V15" s="160"/>
      <c r="W15" s="162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85">
        <f>IF(OR(L14="",N14=""),"",SUM(L14:L15))</f>
        <v>143.79000000000002</v>
      </c>
      <c r="M16" s="72"/>
      <c r="N16" s="79">
        <f>IF(OR(L14="",N14=""),"",SUM(N14:N15))</f>
        <v>178.79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57" t="s">
        <v>56</v>
      </c>
      <c r="C17" s="158"/>
      <c r="D17" s="157" t="str">
        <f>IF(OR('GRUPO 2'!F141="",'GRUPO 2'!F141=""),"",'GRUPO 2'!E20)</f>
        <v>hugofluzao</v>
      </c>
      <c r="E17" s="158"/>
      <c r="F17" s="158"/>
      <c r="G17" s="158"/>
      <c r="H17" s="158"/>
      <c r="I17" s="158"/>
      <c r="J17" s="158"/>
      <c r="K17" s="158"/>
      <c r="L17" s="73">
        <v>66.09</v>
      </c>
      <c r="M17" s="70" t="s">
        <v>51</v>
      </c>
      <c r="N17" s="74">
        <v>58.39</v>
      </c>
      <c r="O17" s="158" t="str">
        <f>IF(OR('GRUPO 3'!F141="",'GRUPO 3'!F141=""),"",'GRUPO 3'!E23)</f>
        <v>WillianBalao</v>
      </c>
      <c r="P17" s="158"/>
      <c r="Q17" s="158"/>
      <c r="R17" s="158"/>
      <c r="S17" s="158"/>
      <c r="T17" s="158"/>
      <c r="U17" s="158"/>
      <c r="V17" s="158"/>
      <c r="W17" s="161"/>
      <c r="AA17" s="25" t="s">
        <v>68</v>
      </c>
      <c r="AB17" s="24" t="s">
        <v>51</v>
      </c>
      <c r="AC17" s="25" t="s">
        <v>76</v>
      </c>
    </row>
    <row r="18" spans="2:29" ht="15.75" thickBot="1">
      <c r="B18" s="159"/>
      <c r="C18" s="160"/>
      <c r="D18" s="159"/>
      <c r="E18" s="160"/>
      <c r="F18" s="160"/>
      <c r="G18" s="160"/>
      <c r="H18" s="160"/>
      <c r="I18" s="160"/>
      <c r="J18" s="160"/>
      <c r="K18" s="160"/>
      <c r="L18" s="76">
        <v>67.8</v>
      </c>
      <c r="M18" s="72" t="s">
        <v>51</v>
      </c>
      <c r="N18" s="77">
        <v>94.8</v>
      </c>
      <c r="O18" s="160"/>
      <c r="P18" s="160"/>
      <c r="Q18" s="160"/>
      <c r="R18" s="160"/>
      <c r="S18" s="160"/>
      <c r="T18" s="160"/>
      <c r="U18" s="160"/>
      <c r="V18" s="160"/>
      <c r="W18" s="162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85">
        <f>IF(OR(L17="",N17=""),"",SUM(L17:L18))</f>
        <v>133.88999999999999</v>
      </c>
      <c r="M19" s="72"/>
      <c r="N19" s="79">
        <f>IF(OR(L17="",N17=""),"",SUM(N17:N18))</f>
        <v>153.19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57" t="s">
        <v>57</v>
      </c>
      <c r="C20" s="161"/>
      <c r="D20" s="157" t="str">
        <f>IF(OR('GRUPO 4'!F141="",'GRUPO 4'!F141=""),"",'GRUPO 4'!E21)</f>
        <v>MagoLitos F.C</v>
      </c>
      <c r="E20" s="158"/>
      <c r="F20" s="158"/>
      <c r="G20" s="158"/>
      <c r="H20" s="158"/>
      <c r="I20" s="158"/>
      <c r="J20" s="158"/>
      <c r="K20" s="158"/>
      <c r="L20" s="73">
        <v>64.989999999999995</v>
      </c>
      <c r="M20" s="70" t="s">
        <v>51</v>
      </c>
      <c r="N20" s="74">
        <v>59.98</v>
      </c>
      <c r="O20" s="158" t="str">
        <f>IF(OR('GRUPO 1'!F141="",'GRUPO 1'!F141=""),"",'GRUPO 1'!E22)</f>
        <v>secapimenteira</v>
      </c>
      <c r="P20" s="158"/>
      <c r="Q20" s="158"/>
      <c r="R20" s="158"/>
      <c r="S20" s="158"/>
      <c r="T20" s="158"/>
      <c r="U20" s="158"/>
      <c r="V20" s="158"/>
      <c r="W20" s="161"/>
      <c r="AA20" s="25" t="s">
        <v>71</v>
      </c>
      <c r="AB20" s="24" t="s">
        <v>51</v>
      </c>
      <c r="AC20" s="25" t="s">
        <v>79</v>
      </c>
    </row>
    <row r="21" spans="2:29" ht="15.75" thickBot="1">
      <c r="B21" s="159"/>
      <c r="C21" s="162"/>
      <c r="D21" s="159"/>
      <c r="E21" s="160"/>
      <c r="F21" s="160"/>
      <c r="G21" s="160"/>
      <c r="H21" s="160"/>
      <c r="I21" s="160"/>
      <c r="J21" s="160"/>
      <c r="K21" s="160"/>
      <c r="L21" s="80">
        <v>79.5</v>
      </c>
      <c r="M21" s="72" t="s">
        <v>51</v>
      </c>
      <c r="N21" s="86">
        <v>28.54</v>
      </c>
      <c r="O21" s="160"/>
      <c r="P21" s="160"/>
      <c r="Q21" s="160"/>
      <c r="R21" s="160"/>
      <c r="S21" s="160"/>
      <c r="T21" s="160"/>
      <c r="U21" s="160"/>
      <c r="V21" s="160"/>
      <c r="W21" s="162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81">
        <f>IF(OR(L20="",N20=""),"",SUM(L20:L21))</f>
        <v>144.49</v>
      </c>
      <c r="M22" s="72"/>
      <c r="N22" s="87">
        <f>IF(OR(L20="",N20=""),"",SUM(N20:N21))</f>
        <v>88.52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57" t="s">
        <v>58</v>
      </c>
      <c r="C23" s="158"/>
      <c r="D23" s="157" t="str">
        <f>IF(OR('GRUPO 3'!F141="",'GRUPO 3'!F141=""),"",'GRUPO 3'!E20)</f>
        <v>Grajaú F.C.</v>
      </c>
      <c r="E23" s="158"/>
      <c r="F23" s="158"/>
      <c r="G23" s="158"/>
      <c r="H23" s="158"/>
      <c r="I23" s="158"/>
      <c r="J23" s="158"/>
      <c r="K23" s="158"/>
      <c r="L23" s="73">
        <v>82.53</v>
      </c>
      <c r="M23" s="70" t="s">
        <v>51</v>
      </c>
      <c r="N23" s="74">
        <v>45.4</v>
      </c>
      <c r="O23" s="158" t="str">
        <f>IF(OR('GRUPO 2'!F141="",'GRUPO 2'!F141=""),"",'GRUPO 2'!E23)</f>
        <v>Puro Malte F. C</v>
      </c>
      <c r="P23" s="158"/>
      <c r="Q23" s="158"/>
      <c r="R23" s="158"/>
      <c r="S23" s="158"/>
      <c r="T23" s="158"/>
      <c r="U23" s="158"/>
      <c r="V23" s="158"/>
      <c r="W23" s="161"/>
    </row>
    <row r="24" spans="2:29" ht="15.75" thickBot="1">
      <c r="B24" s="159"/>
      <c r="C24" s="160"/>
      <c r="D24" s="159"/>
      <c r="E24" s="160"/>
      <c r="F24" s="160"/>
      <c r="G24" s="160"/>
      <c r="H24" s="160"/>
      <c r="I24" s="160"/>
      <c r="J24" s="160"/>
      <c r="K24" s="160"/>
      <c r="L24" s="80">
        <v>89.2</v>
      </c>
      <c r="M24" s="72" t="s">
        <v>51</v>
      </c>
      <c r="N24" s="86">
        <v>32.85</v>
      </c>
      <c r="O24" s="160"/>
      <c r="P24" s="160"/>
      <c r="Q24" s="160"/>
      <c r="R24" s="160"/>
      <c r="S24" s="160"/>
      <c r="T24" s="160"/>
      <c r="U24" s="160"/>
      <c r="V24" s="160"/>
      <c r="W24" s="162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81">
        <f>IF(OR(L23="",N23=""),"",SUM(L23:L24))</f>
        <v>171.73000000000002</v>
      </c>
      <c r="M25" s="72"/>
      <c r="N25" s="87">
        <f>IF(OR(L23="",N23=""),"",SUM(N23:N24))</f>
        <v>78.25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57" t="s">
        <v>59</v>
      </c>
      <c r="C26" s="158"/>
      <c r="D26" s="157" t="str">
        <f>IF(OR('GRUPO 2'!F141="",'GRUPO 2'!F141=""),"",'GRUPO 2'!E21)</f>
        <v>FC Ladeira !!!</v>
      </c>
      <c r="E26" s="158"/>
      <c r="F26" s="158"/>
      <c r="G26" s="158"/>
      <c r="H26" s="158"/>
      <c r="I26" s="158"/>
      <c r="J26" s="158"/>
      <c r="K26" s="158"/>
      <c r="L26" s="69">
        <v>56.99</v>
      </c>
      <c r="M26" s="70" t="s">
        <v>51</v>
      </c>
      <c r="N26" s="71">
        <v>62.83</v>
      </c>
      <c r="O26" s="158" t="str">
        <f>IF(OR('GRUPO 3'!F141="",'GRUPO 3'!F141=""),"",'GRUPO 3'!E22)</f>
        <v>Marrecos F.C .</v>
      </c>
      <c r="P26" s="158"/>
      <c r="Q26" s="158"/>
      <c r="R26" s="158"/>
      <c r="S26" s="158"/>
      <c r="T26" s="158"/>
      <c r="U26" s="158"/>
      <c r="V26" s="158"/>
      <c r="W26" s="161"/>
    </row>
    <row r="27" spans="2:29" ht="15.75" thickBot="1">
      <c r="B27" s="159"/>
      <c r="C27" s="160"/>
      <c r="D27" s="159"/>
      <c r="E27" s="160"/>
      <c r="F27" s="160"/>
      <c r="G27" s="160"/>
      <c r="H27" s="160"/>
      <c r="I27" s="160"/>
      <c r="J27" s="160"/>
      <c r="K27" s="160"/>
      <c r="L27" s="80">
        <v>81.099999999999994</v>
      </c>
      <c r="M27" s="72" t="s">
        <v>51</v>
      </c>
      <c r="N27" s="86">
        <v>75.63</v>
      </c>
      <c r="O27" s="160"/>
      <c r="P27" s="160"/>
      <c r="Q27" s="160"/>
      <c r="R27" s="160"/>
      <c r="S27" s="160"/>
      <c r="T27" s="160"/>
      <c r="U27" s="160"/>
      <c r="V27" s="160"/>
      <c r="W27" s="162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85">
        <f>IF(OR(L26="",N26=""),"",SUM(L26:L27))</f>
        <v>138.09</v>
      </c>
      <c r="M28" s="72"/>
      <c r="N28" s="79">
        <f>IF(OR(L26="",N26=""),"",SUM(N26:N27))</f>
        <v>138.45999999999998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57" t="s">
        <v>60</v>
      </c>
      <c r="C29" s="158"/>
      <c r="D29" s="157" t="str">
        <f>IF(OR('GRUPO 4'!F141="",'GRUPO 4'!F141=""),"",'GRUPO 4'!E20)</f>
        <v>Forever2013</v>
      </c>
      <c r="E29" s="158"/>
      <c r="F29" s="158"/>
      <c r="G29" s="158"/>
      <c r="H29" s="158"/>
      <c r="I29" s="158"/>
      <c r="J29" s="158"/>
      <c r="K29" s="158"/>
      <c r="L29" s="73">
        <v>67.09</v>
      </c>
      <c r="M29" s="70" t="s">
        <v>51</v>
      </c>
      <c r="N29" s="74">
        <v>60.29</v>
      </c>
      <c r="O29" s="158" t="str">
        <f>IF(OR('GRUPO 1'!F141="",'GRUPO 1'!F141=""),"",'GRUPO 1'!E23)</f>
        <v>Engenheirense</v>
      </c>
      <c r="P29" s="158"/>
      <c r="Q29" s="158"/>
      <c r="R29" s="158"/>
      <c r="S29" s="158"/>
      <c r="T29" s="158"/>
      <c r="U29" s="158"/>
      <c r="V29" s="158"/>
      <c r="W29" s="161"/>
    </row>
    <row r="30" spans="2:29" ht="15.75" thickBot="1">
      <c r="B30" s="159"/>
      <c r="C30" s="160"/>
      <c r="D30" s="159"/>
      <c r="E30" s="160"/>
      <c r="F30" s="160"/>
      <c r="G30" s="160"/>
      <c r="H30" s="160"/>
      <c r="I30" s="160"/>
      <c r="J30" s="160"/>
      <c r="K30" s="160"/>
      <c r="L30" s="76">
        <v>76.5</v>
      </c>
      <c r="M30" s="72" t="s">
        <v>51</v>
      </c>
      <c r="N30" s="77">
        <v>81.3</v>
      </c>
      <c r="O30" s="160"/>
      <c r="P30" s="160"/>
      <c r="Q30" s="160"/>
      <c r="R30" s="160"/>
      <c r="S30" s="160"/>
      <c r="T30" s="160"/>
      <c r="U30" s="160"/>
      <c r="V30" s="160"/>
      <c r="W30" s="162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82">
        <f>IF(OR(L29="",N29=""),"",SUM(L29:L30))</f>
        <v>143.59</v>
      </c>
      <c r="M31" s="75"/>
      <c r="N31" s="88">
        <f>IF(OR(L29="",N29=""),"",SUM(N29:N30))</f>
        <v>141.59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57" t="s">
        <v>61</v>
      </c>
      <c r="C32" s="161"/>
      <c r="D32" s="157" t="str">
        <f>IF(OR('GRUPO 1'!F141="",'GRUPO 1'!F141=""),"",'GRUPO 1'!E21)</f>
        <v>Comicu</v>
      </c>
      <c r="E32" s="158"/>
      <c r="F32" s="158"/>
      <c r="G32" s="158"/>
      <c r="H32" s="158"/>
      <c r="I32" s="158"/>
      <c r="J32" s="158"/>
      <c r="K32" s="158"/>
      <c r="L32" s="76">
        <v>66.39</v>
      </c>
      <c r="M32" s="72" t="s">
        <v>51</v>
      </c>
      <c r="N32" s="77">
        <v>74.33</v>
      </c>
      <c r="O32" s="158" t="str">
        <f>IF(OR('GRUPO 4'!F141="",'GRUPO 4'!F141=""),"",'GRUPO 4'!E22)</f>
        <v>PANZA FC</v>
      </c>
      <c r="P32" s="158"/>
      <c r="Q32" s="158"/>
      <c r="R32" s="158"/>
      <c r="S32" s="158"/>
      <c r="T32" s="158"/>
      <c r="U32" s="158"/>
      <c r="V32" s="158"/>
      <c r="W32" s="161"/>
    </row>
    <row r="33" spans="2:23" ht="15.75" thickBot="1">
      <c r="B33" s="159"/>
      <c r="C33" s="162"/>
      <c r="D33" s="169"/>
      <c r="E33" s="170"/>
      <c r="F33" s="170"/>
      <c r="G33" s="170"/>
      <c r="H33" s="170"/>
      <c r="I33" s="170"/>
      <c r="J33" s="170"/>
      <c r="K33" s="170"/>
      <c r="L33" s="89">
        <v>63.5</v>
      </c>
      <c r="M33" s="75" t="s">
        <v>51</v>
      </c>
      <c r="N33" s="83">
        <v>87</v>
      </c>
      <c r="O33" s="170"/>
      <c r="P33" s="170"/>
      <c r="Q33" s="170"/>
      <c r="R33" s="170"/>
      <c r="S33" s="170"/>
      <c r="T33" s="170"/>
      <c r="U33" s="170"/>
      <c r="V33" s="170"/>
      <c r="W33" s="171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90">
        <f>IF(OR(L32="",N32=""),"",SUM(L32:L33))</f>
        <v>129.88999999999999</v>
      </c>
      <c r="M34" s="78"/>
      <c r="N34" s="84">
        <f>IF(OR(L32="",N32=""),"",SUM(N32:N33))</f>
        <v>161.32999999999998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48" t="s">
        <v>52</v>
      </c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50"/>
    </row>
    <row r="37" spans="2:23">
      <c r="B37" s="151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3"/>
    </row>
    <row r="38" spans="2:23" ht="15.75" thickBot="1">
      <c r="B38" s="154"/>
      <c r="C38" s="155"/>
      <c r="D38" s="155"/>
      <c r="E38" s="155"/>
      <c r="F38" s="155"/>
      <c r="G38" s="155"/>
      <c r="H38" s="155"/>
      <c r="I38" s="155"/>
      <c r="J38" s="152"/>
      <c r="K38" s="152"/>
      <c r="L38" s="152"/>
      <c r="M38" s="152"/>
      <c r="N38" s="152"/>
      <c r="O38" s="152"/>
      <c r="P38" s="152"/>
      <c r="Q38" s="155"/>
      <c r="R38" s="155"/>
      <c r="S38" s="155"/>
      <c r="T38" s="155"/>
      <c r="U38" s="155"/>
      <c r="V38" s="155"/>
      <c r="W38" s="156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63" t="s">
        <v>53</v>
      </c>
      <c r="K39" s="164"/>
      <c r="L39" s="164"/>
      <c r="M39" s="164"/>
      <c r="N39" s="164"/>
      <c r="O39" s="164"/>
      <c r="P39" s="165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66"/>
      <c r="K40" s="167"/>
      <c r="L40" s="167"/>
      <c r="M40" s="167"/>
      <c r="N40" s="167"/>
      <c r="O40" s="167"/>
      <c r="P40" s="168"/>
      <c r="Q40" s="9"/>
      <c r="R40" s="9"/>
      <c r="S40" s="9"/>
      <c r="T40" s="9"/>
      <c r="U40" s="9"/>
      <c r="V40" s="9"/>
      <c r="W40" s="10"/>
    </row>
    <row r="41" spans="2:23">
      <c r="B41" s="157" t="s">
        <v>84</v>
      </c>
      <c r="C41" s="158"/>
      <c r="D41" s="157" t="str">
        <f>IF(OR(L13="",N13=""),"",IF(L13&gt;N13,D11,O11))</f>
        <v>Celtic fc 2011</v>
      </c>
      <c r="E41" s="158"/>
      <c r="F41" s="158"/>
      <c r="G41" s="158"/>
      <c r="H41" s="158"/>
      <c r="I41" s="158"/>
      <c r="J41" s="158"/>
      <c r="K41" s="161"/>
      <c r="L41" s="76">
        <v>35.93</v>
      </c>
      <c r="M41" s="72" t="s">
        <v>51</v>
      </c>
      <c r="N41" s="77">
        <v>73.239999999999995</v>
      </c>
      <c r="O41" s="157" t="str">
        <f>IF(OR(L16="",N16=""),"",IF(L16&gt;N16,D14,O14))</f>
        <v>Us Karas</v>
      </c>
      <c r="P41" s="158"/>
      <c r="Q41" s="158"/>
      <c r="R41" s="158"/>
      <c r="S41" s="158"/>
      <c r="T41" s="158"/>
      <c r="U41" s="158"/>
      <c r="V41" s="158"/>
      <c r="W41" s="161"/>
    </row>
    <row r="42" spans="2:23" ht="15.75" thickBot="1">
      <c r="B42" s="159"/>
      <c r="C42" s="160"/>
      <c r="D42" s="159"/>
      <c r="E42" s="160"/>
      <c r="F42" s="160"/>
      <c r="G42" s="160"/>
      <c r="H42" s="160"/>
      <c r="I42" s="160"/>
      <c r="J42" s="160"/>
      <c r="K42" s="162"/>
      <c r="L42" s="89">
        <v>96.92</v>
      </c>
      <c r="M42" s="75" t="s">
        <v>51</v>
      </c>
      <c r="N42" s="83">
        <v>78.84</v>
      </c>
      <c r="O42" s="159"/>
      <c r="P42" s="160"/>
      <c r="Q42" s="160"/>
      <c r="R42" s="160"/>
      <c r="S42" s="160"/>
      <c r="T42" s="160"/>
      <c r="U42" s="160"/>
      <c r="V42" s="160"/>
      <c r="W42" s="162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90">
        <f>IF(OR(L41="",N41=""),"",SUM(L41:L42))</f>
        <v>132.85</v>
      </c>
      <c r="M43" s="78"/>
      <c r="N43" s="84">
        <f>IF(OR(L41="",N41=""),"",SUM(N41:N42))</f>
        <v>152.07999999999998</v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57" t="s">
        <v>85</v>
      </c>
      <c r="C44" s="158"/>
      <c r="D44" s="157" t="str">
        <f>IF(OR(L19="",N19=""),"",IF(L19&gt;N19,D17,O17))</f>
        <v>WillianBalao</v>
      </c>
      <c r="E44" s="158"/>
      <c r="F44" s="158"/>
      <c r="G44" s="158"/>
      <c r="H44" s="158"/>
      <c r="I44" s="158"/>
      <c r="J44" s="158"/>
      <c r="K44" s="161"/>
      <c r="L44" s="76">
        <v>66.97</v>
      </c>
      <c r="M44" s="72" t="s">
        <v>51</v>
      </c>
      <c r="N44" s="77">
        <v>75.44</v>
      </c>
      <c r="O44" s="157" t="str">
        <f>IF(OR(L22="",N22=""),"",IF(L22&gt;N22,D20,O20))</f>
        <v>MagoLitos F.C</v>
      </c>
      <c r="P44" s="158"/>
      <c r="Q44" s="158"/>
      <c r="R44" s="158"/>
      <c r="S44" s="158"/>
      <c r="T44" s="158"/>
      <c r="U44" s="158"/>
      <c r="V44" s="158"/>
      <c r="W44" s="161"/>
    </row>
    <row r="45" spans="2:23" ht="15.75" thickBot="1">
      <c r="B45" s="159"/>
      <c r="C45" s="160"/>
      <c r="D45" s="159"/>
      <c r="E45" s="160"/>
      <c r="F45" s="160"/>
      <c r="G45" s="160"/>
      <c r="H45" s="160"/>
      <c r="I45" s="160"/>
      <c r="J45" s="160"/>
      <c r="K45" s="162"/>
      <c r="L45" s="89">
        <v>61.4</v>
      </c>
      <c r="M45" s="75" t="s">
        <v>51</v>
      </c>
      <c r="N45" s="83">
        <v>74.5</v>
      </c>
      <c r="O45" s="159"/>
      <c r="P45" s="160"/>
      <c r="Q45" s="160"/>
      <c r="R45" s="160"/>
      <c r="S45" s="160"/>
      <c r="T45" s="160"/>
      <c r="U45" s="160"/>
      <c r="V45" s="160"/>
      <c r="W45" s="162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90">
        <f>IF(OR(L44="",N44=""),"",SUM(L44:L45))</f>
        <v>128.37</v>
      </c>
      <c r="M46" s="78"/>
      <c r="N46" s="84">
        <f>IF(OR(L44="",N44=""),"",SUM(N44:N45))</f>
        <v>149.94</v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57" t="s">
        <v>86</v>
      </c>
      <c r="C47" s="158"/>
      <c r="D47" s="157" t="str">
        <f>IF(OR(L25="",N25=""),"",IF(L25&gt;N25,D23,O23))</f>
        <v>Grajaú F.C.</v>
      </c>
      <c r="E47" s="158"/>
      <c r="F47" s="158"/>
      <c r="G47" s="158"/>
      <c r="H47" s="158"/>
      <c r="I47" s="158"/>
      <c r="J47" s="158"/>
      <c r="K47" s="161"/>
      <c r="L47" s="80">
        <v>59.9</v>
      </c>
      <c r="M47" s="72" t="s">
        <v>51</v>
      </c>
      <c r="N47" s="86">
        <v>54.87</v>
      </c>
      <c r="O47" s="157" t="str">
        <f>IF(OR(L28="",N28=""),"",IF(L28&gt;N28,D26,O26))</f>
        <v>Marrecos F.C .</v>
      </c>
      <c r="P47" s="158"/>
      <c r="Q47" s="158"/>
      <c r="R47" s="158"/>
      <c r="S47" s="158"/>
      <c r="T47" s="158"/>
      <c r="U47" s="158"/>
      <c r="V47" s="158"/>
      <c r="W47" s="161"/>
    </row>
    <row r="48" spans="2:23" ht="15.75" thickBot="1">
      <c r="B48" s="159"/>
      <c r="C48" s="160"/>
      <c r="D48" s="159"/>
      <c r="E48" s="160"/>
      <c r="F48" s="160"/>
      <c r="G48" s="160"/>
      <c r="H48" s="160"/>
      <c r="I48" s="160"/>
      <c r="J48" s="160"/>
      <c r="K48" s="162"/>
      <c r="L48" s="172">
        <v>81.239999999999995</v>
      </c>
      <c r="M48" s="75" t="s">
        <v>51</v>
      </c>
      <c r="N48" s="174">
        <v>62.85</v>
      </c>
      <c r="O48" s="159"/>
      <c r="P48" s="160"/>
      <c r="Q48" s="160"/>
      <c r="R48" s="160"/>
      <c r="S48" s="160"/>
      <c r="T48" s="160"/>
      <c r="U48" s="160"/>
      <c r="V48" s="160"/>
      <c r="W48" s="162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173">
        <f>IF(OR(L47="",N47=""),"",SUM(L47:L48))</f>
        <v>141.13999999999999</v>
      </c>
      <c r="M49" s="78"/>
      <c r="N49" s="175">
        <f>IF(OR(L47="",N47=""),"",SUM(N47:N48))</f>
        <v>117.72</v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57" t="s">
        <v>87</v>
      </c>
      <c r="C50" s="161"/>
      <c r="D50" s="157" t="str">
        <f>IF(OR(L31="",N31=""),"",IF(L31&gt;N31,D29,O29))</f>
        <v>Forever2013</v>
      </c>
      <c r="E50" s="158"/>
      <c r="F50" s="158"/>
      <c r="G50" s="158"/>
      <c r="H50" s="158"/>
      <c r="I50" s="158"/>
      <c r="J50" s="158"/>
      <c r="K50" s="161"/>
      <c r="L50" s="80">
        <v>88.14</v>
      </c>
      <c r="M50" s="72" t="s">
        <v>51</v>
      </c>
      <c r="N50" s="86">
        <v>73.739999999999995</v>
      </c>
      <c r="O50" s="157" t="str">
        <f>IF(OR(L34="",N34=""),"",IF(L34&gt;N34,D32,O32))</f>
        <v>PANZA FC</v>
      </c>
      <c r="P50" s="158"/>
      <c r="Q50" s="158"/>
      <c r="R50" s="158"/>
      <c r="S50" s="158"/>
      <c r="T50" s="158"/>
      <c r="U50" s="158"/>
      <c r="V50" s="158"/>
      <c r="W50" s="161"/>
    </row>
    <row r="51" spans="2:23" ht="15.75" thickBot="1">
      <c r="B51" s="159"/>
      <c r="C51" s="162"/>
      <c r="D51" s="159"/>
      <c r="E51" s="160"/>
      <c r="F51" s="160"/>
      <c r="G51" s="160"/>
      <c r="H51" s="160"/>
      <c r="I51" s="160"/>
      <c r="J51" s="160"/>
      <c r="K51" s="162"/>
      <c r="L51" s="89">
        <v>53.52</v>
      </c>
      <c r="M51" s="75" t="s">
        <v>51</v>
      </c>
      <c r="N51" s="83">
        <v>71.14</v>
      </c>
      <c r="O51" s="159"/>
      <c r="P51" s="160"/>
      <c r="Q51" s="160"/>
      <c r="R51" s="160"/>
      <c r="S51" s="160"/>
      <c r="T51" s="160"/>
      <c r="U51" s="160"/>
      <c r="V51" s="160"/>
      <c r="W51" s="162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90">
        <f>IF(OR(L50="",N50=""),"",SUM(L50:L51))</f>
        <v>141.66</v>
      </c>
      <c r="M52" s="78"/>
      <c r="N52" s="84">
        <f>IF(OR(L50="",N50=""),"",SUM(N50:N51))</f>
        <v>144.88</v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48" t="s">
        <v>80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50"/>
    </row>
    <row r="55" spans="2:23">
      <c r="B55" s="151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52"/>
      <c r="O55" s="152"/>
      <c r="P55" s="152"/>
      <c r="Q55" s="152"/>
      <c r="R55" s="152"/>
      <c r="S55" s="152"/>
      <c r="T55" s="152"/>
      <c r="U55" s="152"/>
      <c r="V55" s="152"/>
      <c r="W55" s="153"/>
    </row>
    <row r="56" spans="2:23" ht="15.75" thickBot="1">
      <c r="B56" s="154"/>
      <c r="C56" s="155"/>
      <c r="D56" s="155"/>
      <c r="E56" s="155"/>
      <c r="F56" s="155"/>
      <c r="G56" s="155"/>
      <c r="H56" s="155"/>
      <c r="I56" s="155"/>
      <c r="J56" s="152"/>
      <c r="K56" s="152"/>
      <c r="L56" s="152"/>
      <c r="M56" s="152"/>
      <c r="N56" s="152"/>
      <c r="O56" s="152"/>
      <c r="P56" s="152"/>
      <c r="Q56" s="155"/>
      <c r="R56" s="155"/>
      <c r="S56" s="155"/>
      <c r="T56" s="155"/>
      <c r="U56" s="155"/>
      <c r="V56" s="155"/>
      <c r="W56" s="156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63" t="s">
        <v>81</v>
      </c>
      <c r="K57" s="164"/>
      <c r="L57" s="164"/>
      <c r="M57" s="164"/>
      <c r="N57" s="164"/>
      <c r="O57" s="164"/>
      <c r="P57" s="165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66"/>
      <c r="K58" s="167"/>
      <c r="L58" s="167"/>
      <c r="M58" s="167"/>
      <c r="N58" s="167"/>
      <c r="O58" s="167"/>
      <c r="P58" s="168"/>
      <c r="Q58" s="9"/>
      <c r="R58" s="9"/>
      <c r="S58" s="9"/>
      <c r="T58" s="9"/>
      <c r="U58" s="9"/>
      <c r="V58" s="9"/>
      <c r="W58" s="10"/>
    </row>
    <row r="59" spans="2:23">
      <c r="B59" s="157" t="s">
        <v>88</v>
      </c>
      <c r="C59" s="158"/>
      <c r="D59" s="157" t="str">
        <f>IF(OR(L43="",N43=""),"",IF(L43&gt;N43,D41,O41))</f>
        <v>Us Karas</v>
      </c>
      <c r="E59" s="158"/>
      <c r="F59" s="158"/>
      <c r="G59" s="158"/>
      <c r="H59" s="158"/>
      <c r="I59" s="158"/>
      <c r="J59" s="158"/>
      <c r="K59" s="161"/>
      <c r="L59" s="29"/>
      <c r="M59" s="4" t="s">
        <v>51</v>
      </c>
      <c r="N59" s="30"/>
      <c r="O59" s="157" t="str">
        <f>IF(OR(L46="",N46=""),"",IF(L46&gt;N46,D44,O44))</f>
        <v>MagoLitos F.C</v>
      </c>
      <c r="P59" s="158"/>
      <c r="Q59" s="158"/>
      <c r="R59" s="158"/>
      <c r="S59" s="158"/>
      <c r="T59" s="158"/>
      <c r="U59" s="158"/>
      <c r="V59" s="158"/>
      <c r="W59" s="161"/>
    </row>
    <row r="60" spans="2:23" ht="15.75" thickBot="1">
      <c r="B60" s="159"/>
      <c r="C60" s="160"/>
      <c r="D60" s="159"/>
      <c r="E60" s="160"/>
      <c r="F60" s="160"/>
      <c r="G60" s="160"/>
      <c r="H60" s="160"/>
      <c r="I60" s="160"/>
      <c r="J60" s="160"/>
      <c r="K60" s="162"/>
      <c r="L60" s="21"/>
      <c r="M60" s="17" t="s">
        <v>51</v>
      </c>
      <c r="N60" s="22"/>
      <c r="O60" s="159"/>
      <c r="P60" s="160"/>
      <c r="Q60" s="160"/>
      <c r="R60" s="160"/>
      <c r="S60" s="160"/>
      <c r="T60" s="160"/>
      <c r="U60" s="160"/>
      <c r="V60" s="160"/>
      <c r="W60" s="162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19" t="str">
        <f>IF(OR(L59="",N59=""),"",SUM(L59:L60))</f>
        <v/>
      </c>
      <c r="M61" s="18"/>
      <c r="N61" s="20" t="str">
        <f>IF(OR(L59="",N59=""),"",SUM(N59:N60))</f>
        <v/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57" t="s">
        <v>89</v>
      </c>
      <c r="C62" s="158"/>
      <c r="D62" s="157" t="str">
        <f>IF(OR(L49="",N49=""),"",IF(L49&gt;N49,D47,O47))</f>
        <v>Grajaú F.C.</v>
      </c>
      <c r="E62" s="158"/>
      <c r="F62" s="158"/>
      <c r="G62" s="158"/>
      <c r="H62" s="158"/>
      <c r="I62" s="158"/>
      <c r="J62" s="158"/>
      <c r="K62" s="161"/>
      <c r="L62" s="29"/>
      <c r="M62" s="4" t="s">
        <v>51</v>
      </c>
      <c r="N62" s="30"/>
      <c r="O62" s="157" t="str">
        <f>IF(OR(L52="",N52=""),"",IF(L52&gt;N52,D50,O50))</f>
        <v>PANZA FC</v>
      </c>
      <c r="P62" s="158"/>
      <c r="Q62" s="158"/>
      <c r="R62" s="158"/>
      <c r="S62" s="158"/>
      <c r="T62" s="158"/>
      <c r="U62" s="158"/>
      <c r="V62" s="158"/>
      <c r="W62" s="161"/>
    </row>
    <row r="63" spans="2:23" ht="15.75" thickBot="1">
      <c r="B63" s="159"/>
      <c r="C63" s="160"/>
      <c r="D63" s="159"/>
      <c r="E63" s="160"/>
      <c r="F63" s="160"/>
      <c r="G63" s="160"/>
      <c r="H63" s="160"/>
      <c r="I63" s="160"/>
      <c r="J63" s="160"/>
      <c r="K63" s="162"/>
      <c r="L63" s="21"/>
      <c r="M63" s="17" t="s">
        <v>51</v>
      </c>
      <c r="N63" s="22"/>
      <c r="O63" s="159"/>
      <c r="P63" s="160"/>
      <c r="Q63" s="160"/>
      <c r="R63" s="160"/>
      <c r="S63" s="160"/>
      <c r="T63" s="160"/>
      <c r="U63" s="160"/>
      <c r="V63" s="160"/>
      <c r="W63" s="162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19" t="str">
        <f>IF(OR(L62="",N62=""),"",SUM(L62:L63))</f>
        <v/>
      </c>
      <c r="M64" s="18"/>
      <c r="N64" s="20" t="str">
        <f>IF(OR(L62="",N62=""),"",SUM(N62:N63))</f>
        <v/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48" t="s">
        <v>82</v>
      </c>
      <c r="C66" s="149"/>
      <c r="D66" s="149"/>
      <c r="E66" s="149"/>
      <c r="F66" s="149"/>
      <c r="G66" s="149"/>
      <c r="H66" s="149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50"/>
    </row>
    <row r="67" spans="2:23">
      <c r="B67" s="151"/>
      <c r="C67" s="152"/>
      <c r="D67" s="152"/>
      <c r="E67" s="152"/>
      <c r="F67" s="152"/>
      <c r="G67" s="152"/>
      <c r="H67" s="152"/>
      <c r="I67" s="152"/>
      <c r="J67" s="152"/>
      <c r="K67" s="152"/>
      <c r="L67" s="152"/>
      <c r="M67" s="152"/>
      <c r="N67" s="152"/>
      <c r="O67" s="152"/>
      <c r="P67" s="152"/>
      <c r="Q67" s="152"/>
      <c r="R67" s="152"/>
      <c r="S67" s="152"/>
      <c r="T67" s="152"/>
      <c r="U67" s="152"/>
      <c r="V67" s="152"/>
      <c r="W67" s="153"/>
    </row>
    <row r="68" spans="2:23" ht="15.75" thickBot="1">
      <c r="B68" s="154"/>
      <c r="C68" s="155"/>
      <c r="D68" s="155"/>
      <c r="E68" s="155"/>
      <c r="F68" s="155"/>
      <c r="G68" s="155"/>
      <c r="H68" s="155"/>
      <c r="I68" s="155"/>
      <c r="J68" s="152"/>
      <c r="K68" s="152"/>
      <c r="L68" s="152"/>
      <c r="M68" s="152"/>
      <c r="N68" s="152"/>
      <c r="O68" s="152"/>
      <c r="P68" s="152"/>
      <c r="Q68" s="155"/>
      <c r="R68" s="155"/>
      <c r="S68" s="155"/>
      <c r="T68" s="155"/>
      <c r="U68" s="155"/>
      <c r="V68" s="155"/>
      <c r="W68" s="156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63" t="s">
        <v>83</v>
      </c>
      <c r="K69" s="164"/>
      <c r="L69" s="164"/>
      <c r="M69" s="164"/>
      <c r="N69" s="164"/>
      <c r="O69" s="164"/>
      <c r="P69" s="165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66"/>
      <c r="K70" s="167"/>
      <c r="L70" s="167"/>
      <c r="M70" s="167"/>
      <c r="N70" s="167"/>
      <c r="O70" s="167"/>
      <c r="P70" s="168"/>
      <c r="Q70" s="9"/>
      <c r="R70" s="9"/>
      <c r="S70" s="9"/>
      <c r="T70" s="9"/>
      <c r="U70" s="9"/>
      <c r="V70" s="9"/>
      <c r="W70" s="10"/>
    </row>
    <row r="71" spans="2:23">
      <c r="B71" s="157" t="s">
        <v>90</v>
      </c>
      <c r="C71" s="158"/>
      <c r="D71" s="157" t="str">
        <f>IF(OR(L61="",N61=""),"",IF(L61&lt;N61,D59,O59))</f>
        <v/>
      </c>
      <c r="E71" s="158"/>
      <c r="F71" s="158"/>
      <c r="G71" s="158"/>
      <c r="H71" s="158"/>
      <c r="I71" s="158"/>
      <c r="J71" s="158"/>
      <c r="K71" s="161"/>
      <c r="L71" s="29"/>
      <c r="M71" s="4" t="s">
        <v>51</v>
      </c>
      <c r="N71" s="30"/>
      <c r="O71" s="157" t="str">
        <f>IF(OR(L64="",N64=""),"",IF(L64&lt;N64,D62,O62))</f>
        <v/>
      </c>
      <c r="P71" s="158"/>
      <c r="Q71" s="158"/>
      <c r="R71" s="158"/>
      <c r="S71" s="158"/>
      <c r="T71" s="158"/>
      <c r="U71" s="158"/>
      <c r="V71" s="158"/>
      <c r="W71" s="161"/>
    </row>
    <row r="72" spans="2:23" ht="15.75" thickBot="1">
      <c r="B72" s="159"/>
      <c r="C72" s="160"/>
      <c r="D72" s="159"/>
      <c r="E72" s="160"/>
      <c r="F72" s="160"/>
      <c r="G72" s="160"/>
      <c r="H72" s="160"/>
      <c r="I72" s="160"/>
      <c r="J72" s="160"/>
      <c r="K72" s="162"/>
      <c r="L72" s="21"/>
      <c r="M72" s="17" t="s">
        <v>51</v>
      </c>
      <c r="N72" s="22"/>
      <c r="O72" s="159"/>
      <c r="P72" s="160"/>
      <c r="Q72" s="160"/>
      <c r="R72" s="160"/>
      <c r="S72" s="160"/>
      <c r="T72" s="160"/>
      <c r="U72" s="160"/>
      <c r="V72" s="160"/>
      <c r="W72" s="162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48" t="s">
        <v>92</v>
      </c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50"/>
    </row>
    <row r="76" spans="2:23">
      <c r="B76" s="151"/>
      <c r="C76" s="152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152"/>
      <c r="T76" s="152"/>
      <c r="U76" s="152"/>
      <c r="V76" s="152"/>
      <c r="W76" s="153"/>
    </row>
    <row r="77" spans="2:23" ht="15.75" thickBot="1">
      <c r="B77" s="154"/>
      <c r="C77" s="155"/>
      <c r="D77" s="155"/>
      <c r="E77" s="155"/>
      <c r="F77" s="155"/>
      <c r="G77" s="155"/>
      <c r="H77" s="155"/>
      <c r="I77" s="155"/>
      <c r="J77" s="152"/>
      <c r="K77" s="152"/>
      <c r="L77" s="152"/>
      <c r="M77" s="152"/>
      <c r="N77" s="152"/>
      <c r="O77" s="152"/>
      <c r="P77" s="152"/>
      <c r="Q77" s="155"/>
      <c r="R77" s="155"/>
      <c r="S77" s="155"/>
      <c r="T77" s="155"/>
      <c r="U77" s="155"/>
      <c r="V77" s="155"/>
      <c r="W77" s="156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63" t="s">
        <v>83</v>
      </c>
      <c r="K78" s="164"/>
      <c r="L78" s="164"/>
      <c r="M78" s="164"/>
      <c r="N78" s="164"/>
      <c r="O78" s="164"/>
      <c r="P78" s="165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66"/>
      <c r="K79" s="167"/>
      <c r="L79" s="167"/>
      <c r="M79" s="167"/>
      <c r="N79" s="167"/>
      <c r="O79" s="167"/>
      <c r="P79" s="168"/>
      <c r="Q79" s="9"/>
      <c r="R79" s="9"/>
      <c r="S79" s="9"/>
      <c r="T79" s="9"/>
      <c r="U79" s="9"/>
      <c r="V79" s="9"/>
      <c r="W79" s="10"/>
    </row>
    <row r="80" spans="2:23">
      <c r="B80" s="157" t="s">
        <v>91</v>
      </c>
      <c r="C80" s="158"/>
      <c r="D80" s="157" t="str">
        <f>IF(OR(L61="",N61=""),"",IF(L61&gt;N61,D59,O59))</f>
        <v/>
      </c>
      <c r="E80" s="158"/>
      <c r="F80" s="158"/>
      <c r="G80" s="158"/>
      <c r="H80" s="158"/>
      <c r="I80" s="158"/>
      <c r="J80" s="158"/>
      <c r="K80" s="161"/>
      <c r="L80" s="29"/>
      <c r="M80" s="4" t="s">
        <v>51</v>
      </c>
      <c r="N80" s="30"/>
      <c r="O80" s="157" t="str">
        <f>IF(OR(L64="",N64=""),"",IF(L64&gt;N64,D62,O62))</f>
        <v/>
      </c>
      <c r="P80" s="158"/>
      <c r="Q80" s="158"/>
      <c r="R80" s="158"/>
      <c r="S80" s="158"/>
      <c r="T80" s="158"/>
      <c r="U80" s="158"/>
      <c r="V80" s="158"/>
      <c r="W80" s="161"/>
    </row>
    <row r="81" spans="2:23" ht="15.75" thickBot="1">
      <c r="B81" s="159"/>
      <c r="C81" s="160"/>
      <c r="D81" s="159"/>
      <c r="E81" s="160"/>
      <c r="F81" s="160"/>
      <c r="G81" s="160"/>
      <c r="H81" s="160"/>
      <c r="I81" s="160"/>
      <c r="J81" s="160"/>
      <c r="K81" s="162"/>
      <c r="L81" s="21"/>
      <c r="M81" s="17" t="s">
        <v>51</v>
      </c>
      <c r="N81" s="22"/>
      <c r="O81" s="159"/>
      <c r="P81" s="160"/>
      <c r="Q81" s="160"/>
      <c r="R81" s="160"/>
      <c r="S81" s="160"/>
      <c r="T81" s="160"/>
      <c r="U81" s="160"/>
      <c r="V81" s="160"/>
      <c r="W81" s="162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2013-11-15T21:39:55Z</dcterms:modified>
</cp:coreProperties>
</file>