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EstaPasta_de_trabalho" defaultThemeVersion="124226"/>
  <bookViews>
    <workbookView xWindow="9570" yWindow="720" windowWidth="9660" windowHeight="7365" tabRatio="928" firstSheet="1" activeTab="5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45621"/>
</workbook>
</file>

<file path=xl/calcChain.xml><?xml version="1.0" encoding="utf-8"?>
<calcChain xmlns="http://schemas.openxmlformats.org/spreadsheetml/2006/main">
  <c r="X229" i="4" l="1"/>
  <c r="N56" i="13"/>
  <c r="L56" i="13"/>
  <c r="N47" i="13"/>
  <c r="L47" i="13"/>
  <c r="N38" i="13"/>
  <c r="L38" i="13"/>
  <c r="N35" i="13"/>
  <c r="L35" i="13"/>
  <c r="N26" i="13"/>
  <c r="L26" i="13"/>
  <c r="O24" i="13" s="1"/>
  <c r="D24" i="13" s="1"/>
  <c r="N23" i="13"/>
  <c r="L23" i="13"/>
  <c r="O21" i="13" s="1"/>
  <c r="D21" i="13" s="1"/>
  <c r="N20" i="13"/>
  <c r="L20" i="13"/>
  <c r="AB18" i="13"/>
  <c r="O18" i="13" s="1"/>
  <c r="D18" i="13" s="1"/>
  <c r="N17" i="13"/>
  <c r="O33" i="13" l="1"/>
  <c r="O36" i="13"/>
  <c r="D36" i="13" s="1"/>
  <c r="O45" i="13"/>
  <c r="D45" i="13" s="1"/>
  <c r="O54" i="13"/>
  <c r="D54" i="13" s="1"/>
  <c r="L17" i="13"/>
  <c r="D33" i="13" l="1"/>
  <c r="D15" i="13"/>
  <c r="Q191" i="20"/>
  <c r="C191" i="20"/>
  <c r="Q190" i="20"/>
  <c r="C190" i="20"/>
  <c r="Q189" i="20"/>
  <c r="C189" i="20"/>
  <c r="Q188" i="20"/>
  <c r="C188" i="20"/>
  <c r="Q187" i="20"/>
  <c r="C187" i="20"/>
  <c r="Q186" i="20"/>
  <c r="C186" i="20"/>
  <c r="Q185" i="20"/>
  <c r="C185" i="20"/>
  <c r="Q184" i="20"/>
  <c r="C184" i="20"/>
  <c r="Q183" i="20"/>
  <c r="C183" i="20"/>
  <c r="Q182" i="20"/>
  <c r="C182" i="20"/>
  <c r="Q181" i="20"/>
  <c r="C181" i="20"/>
  <c r="Q180" i="20"/>
  <c r="C180" i="20"/>
  <c r="Q179" i="20"/>
  <c r="C179" i="20"/>
  <c r="Q178" i="20"/>
  <c r="C178" i="20"/>
  <c r="Q177" i="20"/>
  <c r="C177" i="20"/>
  <c r="Q176" i="20"/>
  <c r="C176" i="20"/>
  <c r="Q175" i="20"/>
  <c r="C175" i="20"/>
  <c r="Q174" i="20"/>
  <c r="C174" i="20"/>
  <c r="Q173" i="20"/>
  <c r="C173" i="20"/>
  <c r="Q172" i="20"/>
  <c r="C172" i="20"/>
  <c r="Q171" i="20"/>
  <c r="C171" i="20"/>
  <c r="Q170" i="20"/>
  <c r="C170" i="20"/>
  <c r="Q169" i="20"/>
  <c r="C169" i="20"/>
  <c r="Q168" i="20"/>
  <c r="C168" i="20"/>
  <c r="Q167" i="20"/>
  <c r="C167" i="20"/>
  <c r="Q166" i="20"/>
  <c r="C166" i="20"/>
  <c r="Q165" i="20"/>
  <c r="C165" i="20"/>
  <c r="Q164" i="20"/>
  <c r="C164" i="20"/>
  <c r="Q163" i="20"/>
  <c r="C163" i="20"/>
  <c r="Q162" i="20"/>
  <c r="C162" i="20"/>
  <c r="Q161" i="20"/>
  <c r="C161" i="20"/>
  <c r="W154" i="20" s="1"/>
  <c r="V154" i="20" s="1"/>
  <c r="Q160" i="20"/>
  <c r="C160" i="20"/>
  <c r="W155" i="20" s="1"/>
  <c r="V155" i="20" s="1"/>
  <c r="D184" i="20" s="1"/>
  <c r="Q159" i="20"/>
  <c r="C159" i="20"/>
  <c r="Q158" i="20"/>
  <c r="C158" i="20"/>
  <c r="Q157" i="20"/>
  <c r="C157" i="20"/>
  <c r="Q156" i="20"/>
  <c r="C156" i="20"/>
  <c r="Y155" i="20"/>
  <c r="X155" i="20"/>
  <c r="Y154" i="20"/>
  <c r="X154" i="20"/>
  <c r="Y153" i="20"/>
  <c r="X153" i="20"/>
  <c r="Y152" i="20"/>
  <c r="X152" i="20"/>
  <c r="C151" i="20"/>
  <c r="C150" i="20"/>
  <c r="C149" i="20"/>
  <c r="C148" i="20"/>
  <c r="Q147" i="20"/>
  <c r="C147" i="20"/>
  <c r="Q146" i="20"/>
  <c r="C146" i="20"/>
  <c r="Q145" i="20"/>
  <c r="C145" i="20"/>
  <c r="Q144" i="20"/>
  <c r="C144" i="20"/>
  <c r="Q143" i="20"/>
  <c r="C143" i="20"/>
  <c r="Q142" i="20"/>
  <c r="C142" i="20"/>
  <c r="Q141" i="20"/>
  <c r="C141" i="20"/>
  <c r="Q140" i="20"/>
  <c r="C140" i="20"/>
  <c r="Q139" i="20"/>
  <c r="C139" i="20"/>
  <c r="Q138" i="20"/>
  <c r="C138" i="20"/>
  <c r="Q137" i="20"/>
  <c r="C137" i="20"/>
  <c r="Q136" i="20"/>
  <c r="C136" i="20"/>
  <c r="Q135" i="20"/>
  <c r="C135" i="20"/>
  <c r="Q134" i="20"/>
  <c r="C134" i="20"/>
  <c r="Q133" i="20"/>
  <c r="C133" i="20"/>
  <c r="Q132" i="20"/>
  <c r="C132" i="20"/>
  <c r="Q131" i="20"/>
  <c r="C131" i="20"/>
  <c r="Q130" i="20"/>
  <c r="C130" i="20"/>
  <c r="Q129" i="20"/>
  <c r="C129" i="20"/>
  <c r="Q128" i="20"/>
  <c r="C128" i="20"/>
  <c r="Q127" i="20"/>
  <c r="C127" i="20"/>
  <c r="Q126" i="20"/>
  <c r="C126" i="20"/>
  <c r="Q125" i="20"/>
  <c r="C125" i="20"/>
  <c r="Q124" i="20"/>
  <c r="C124" i="20"/>
  <c r="Q123" i="20"/>
  <c r="C123" i="20"/>
  <c r="Q122" i="20"/>
  <c r="C122" i="20"/>
  <c r="Q121" i="20"/>
  <c r="C121" i="20"/>
  <c r="Q120" i="20"/>
  <c r="C120" i="20"/>
  <c r="Q119" i="20"/>
  <c r="C119" i="20"/>
  <c r="Q118" i="20"/>
  <c r="C118" i="20"/>
  <c r="Q117" i="20"/>
  <c r="C117" i="20"/>
  <c r="Q116" i="20"/>
  <c r="C116" i="20"/>
  <c r="W111" i="20" s="1"/>
  <c r="V111" i="20" s="1"/>
  <c r="Q115" i="20"/>
  <c r="C115" i="20"/>
  <c r="Q114" i="20"/>
  <c r="C114" i="20"/>
  <c r="Q113" i="20"/>
  <c r="C113" i="20"/>
  <c r="C112" i="20"/>
  <c r="Y111" i="20"/>
  <c r="X111" i="20"/>
  <c r="Y110" i="20"/>
  <c r="X110" i="20"/>
  <c r="W110" i="20"/>
  <c r="V110" i="20" s="1"/>
  <c r="I146" i="20" s="1"/>
  <c r="Y109" i="20"/>
  <c r="X109" i="20"/>
  <c r="Y108" i="20"/>
  <c r="X108" i="20"/>
  <c r="C107" i="20"/>
  <c r="C106" i="20"/>
  <c r="C105" i="20"/>
  <c r="C104" i="20"/>
  <c r="Q103" i="20"/>
  <c r="C103" i="20"/>
  <c r="Q102" i="20"/>
  <c r="C102" i="20"/>
  <c r="Q101" i="20"/>
  <c r="C101" i="20"/>
  <c r="Q100" i="20"/>
  <c r="C100" i="20"/>
  <c r="Q99" i="20"/>
  <c r="C99" i="20"/>
  <c r="Q98" i="20"/>
  <c r="C98" i="20"/>
  <c r="Q97" i="20"/>
  <c r="C97" i="20"/>
  <c r="Q96" i="20"/>
  <c r="C96" i="20"/>
  <c r="Q95" i="20"/>
  <c r="C95" i="20"/>
  <c r="Q94" i="20"/>
  <c r="C94" i="20"/>
  <c r="Q93" i="20"/>
  <c r="C93" i="20"/>
  <c r="Q92" i="20"/>
  <c r="C92" i="20"/>
  <c r="Q91" i="20"/>
  <c r="C91" i="20"/>
  <c r="Q90" i="20"/>
  <c r="C90" i="20"/>
  <c r="Q89" i="20"/>
  <c r="C89" i="20"/>
  <c r="Q88" i="20"/>
  <c r="C88" i="20"/>
  <c r="Q87" i="20"/>
  <c r="C87" i="20"/>
  <c r="Q86" i="20"/>
  <c r="C86" i="20"/>
  <c r="Q85" i="20"/>
  <c r="C85" i="20"/>
  <c r="Q84" i="20"/>
  <c r="C84" i="20"/>
  <c r="Q83" i="20"/>
  <c r="C83" i="20"/>
  <c r="Q82" i="20"/>
  <c r="C82" i="20"/>
  <c r="Q81" i="20"/>
  <c r="C81" i="20"/>
  <c r="Q80" i="20"/>
  <c r="C80" i="20"/>
  <c r="Q79" i="20"/>
  <c r="C79" i="20"/>
  <c r="Q78" i="20"/>
  <c r="C78" i="20"/>
  <c r="Q77" i="20"/>
  <c r="C77" i="20"/>
  <c r="Q76" i="20"/>
  <c r="C76" i="20"/>
  <c r="Q75" i="20"/>
  <c r="C75" i="20"/>
  <c r="Q74" i="20"/>
  <c r="C74" i="20"/>
  <c r="Q73" i="20"/>
  <c r="C73" i="20"/>
  <c r="Q72" i="20"/>
  <c r="C72" i="20"/>
  <c r="W67" i="20" s="1"/>
  <c r="V67" i="20" s="1"/>
  <c r="D102" i="20" s="1"/>
  <c r="Q71" i="20"/>
  <c r="C71" i="20"/>
  <c r="Q70" i="20"/>
  <c r="C70" i="20"/>
  <c r="Q69" i="20"/>
  <c r="C69" i="20"/>
  <c r="Q68" i="20"/>
  <c r="C68" i="20"/>
  <c r="Y67" i="20"/>
  <c r="X67" i="20"/>
  <c r="Y66" i="20"/>
  <c r="X66" i="20"/>
  <c r="Y65" i="20"/>
  <c r="X65" i="20"/>
  <c r="Y64" i="20"/>
  <c r="X64" i="20"/>
  <c r="C63" i="20"/>
  <c r="C62" i="20"/>
  <c r="C61" i="20"/>
  <c r="C60" i="20"/>
  <c r="Q59" i="20"/>
  <c r="C59" i="20"/>
  <c r="Q58" i="20"/>
  <c r="C58" i="20"/>
  <c r="Q57" i="20"/>
  <c r="C57" i="20"/>
  <c r="Q56" i="20"/>
  <c r="C56" i="20"/>
  <c r="Q55" i="20"/>
  <c r="C55" i="20"/>
  <c r="Q54" i="20"/>
  <c r="C54" i="20"/>
  <c r="Q53" i="20"/>
  <c r="C53" i="20"/>
  <c r="Q52" i="20"/>
  <c r="C52" i="20"/>
  <c r="Q51" i="20"/>
  <c r="C51" i="20"/>
  <c r="Q50" i="20"/>
  <c r="C50" i="20"/>
  <c r="Q49" i="20"/>
  <c r="C49" i="20"/>
  <c r="Q48" i="20"/>
  <c r="C48" i="20"/>
  <c r="Q47" i="20"/>
  <c r="C47" i="20"/>
  <c r="Q46" i="20"/>
  <c r="C46" i="20"/>
  <c r="Q45" i="20"/>
  <c r="C45" i="20"/>
  <c r="Q44" i="20"/>
  <c r="C44" i="20"/>
  <c r="Q43" i="20"/>
  <c r="C43" i="20"/>
  <c r="Q42" i="20"/>
  <c r="C42" i="20"/>
  <c r="Q41" i="20"/>
  <c r="C41" i="20"/>
  <c r="Q40" i="20"/>
  <c r="C40" i="20"/>
  <c r="Q39" i="20"/>
  <c r="C39" i="20"/>
  <c r="Q38" i="20"/>
  <c r="C38" i="20"/>
  <c r="Q37" i="20"/>
  <c r="C37" i="20"/>
  <c r="Q36" i="20"/>
  <c r="C36" i="20"/>
  <c r="Q35" i="20"/>
  <c r="C35" i="20"/>
  <c r="Q34" i="20"/>
  <c r="C34" i="20"/>
  <c r="Q33" i="20"/>
  <c r="C33" i="20"/>
  <c r="Q32" i="20"/>
  <c r="C32" i="20"/>
  <c r="Q31" i="20"/>
  <c r="C31" i="20"/>
  <c r="Q30" i="20"/>
  <c r="C30" i="20"/>
  <c r="Q29" i="20"/>
  <c r="C29" i="20"/>
  <c r="Q28" i="20"/>
  <c r="C28" i="20"/>
  <c r="W23" i="20" s="1"/>
  <c r="V23" i="20" s="1"/>
  <c r="Y23" i="20"/>
  <c r="X23" i="20"/>
  <c r="Y22" i="20"/>
  <c r="X22" i="20"/>
  <c r="Y21" i="20"/>
  <c r="X21" i="20"/>
  <c r="W22" i="20" l="1"/>
  <c r="V22" i="20" s="1"/>
  <c r="D53" i="20" s="1"/>
  <c r="W153" i="20"/>
  <c r="V153" i="20" s="1"/>
  <c r="D173" i="20" s="1"/>
  <c r="W152" i="20"/>
  <c r="V152" i="20" s="1"/>
  <c r="I191" i="20" s="1"/>
  <c r="Z65" i="20"/>
  <c r="W109" i="20"/>
  <c r="V109" i="20" s="1"/>
  <c r="I122" i="20" s="1"/>
  <c r="Z110" i="20"/>
  <c r="AA110" i="20" s="1"/>
  <c r="W21" i="20"/>
  <c r="V21" i="20" s="1"/>
  <c r="D59" i="20" s="1"/>
  <c r="W65" i="20"/>
  <c r="V65" i="20" s="1"/>
  <c r="D103" i="20" s="1"/>
  <c r="Z21" i="20"/>
  <c r="W66" i="20"/>
  <c r="V66" i="20" s="1"/>
  <c r="D97" i="20" s="1"/>
  <c r="W64" i="20"/>
  <c r="V64" i="20" s="1"/>
  <c r="I103" i="20" s="1"/>
  <c r="Z109" i="20"/>
  <c r="AA109" i="20" s="1"/>
  <c r="Z66" i="20"/>
  <c r="W108" i="20"/>
  <c r="V108" i="20" s="1"/>
  <c r="I116" i="20" s="1"/>
  <c r="Z154" i="20"/>
  <c r="Z22" i="20"/>
  <c r="AA22" i="20" s="1"/>
  <c r="Z64" i="20"/>
  <c r="Z108" i="20"/>
  <c r="Z155" i="20"/>
  <c r="Z23" i="20"/>
  <c r="AA23" i="20" s="1"/>
  <c r="Z67" i="20"/>
  <c r="Z111" i="20"/>
  <c r="Z153" i="20"/>
  <c r="Z152" i="20"/>
  <c r="AA152" i="20" s="1"/>
  <c r="AA21" i="20"/>
  <c r="AA67" i="20"/>
  <c r="AA155" i="20"/>
  <c r="D28" i="20"/>
  <c r="I128" i="20"/>
  <c r="D146" i="20"/>
  <c r="I172" i="20"/>
  <c r="D190" i="20"/>
  <c r="D34" i="20"/>
  <c r="D40" i="20"/>
  <c r="D46" i="20"/>
  <c r="D52" i="20"/>
  <c r="D58" i="20"/>
  <c r="D72" i="20"/>
  <c r="D78" i="20"/>
  <c r="D84" i="20"/>
  <c r="D90" i="20"/>
  <c r="D96" i="20"/>
  <c r="D116" i="20"/>
  <c r="D117" i="20"/>
  <c r="D122" i="20"/>
  <c r="D123" i="20"/>
  <c r="D128" i="20"/>
  <c r="D134" i="20"/>
  <c r="D135" i="20"/>
  <c r="D140" i="20"/>
  <c r="D141" i="20"/>
  <c r="D160" i="20"/>
  <c r="D161" i="20"/>
  <c r="D166" i="20"/>
  <c r="D167" i="20"/>
  <c r="D172" i="20"/>
  <c r="D178" i="20"/>
  <c r="D179" i="20"/>
  <c r="D185" i="20"/>
  <c r="I190" i="20"/>
  <c r="Y20" i="20"/>
  <c r="X20" i="20"/>
  <c r="W20" i="20"/>
  <c r="V20" i="20" s="1"/>
  <c r="Q367" i="5"/>
  <c r="C367" i="5"/>
  <c r="Q366" i="5"/>
  <c r="C366" i="5"/>
  <c r="Q365" i="5"/>
  <c r="C365" i="5"/>
  <c r="Q364" i="5"/>
  <c r="C364" i="5"/>
  <c r="Q363" i="5"/>
  <c r="C363" i="5"/>
  <c r="Q362" i="5"/>
  <c r="C362" i="5"/>
  <c r="Q361" i="5"/>
  <c r="C361" i="5"/>
  <c r="Q360" i="5"/>
  <c r="C360" i="5"/>
  <c r="Q359" i="5"/>
  <c r="C359" i="5"/>
  <c r="Q358" i="5"/>
  <c r="C358" i="5"/>
  <c r="Q357" i="5"/>
  <c r="C357" i="5"/>
  <c r="Q356" i="5"/>
  <c r="C356" i="5"/>
  <c r="Q355" i="5"/>
  <c r="C355" i="5"/>
  <c r="Q354" i="5"/>
  <c r="C354" i="5"/>
  <c r="Q353" i="5"/>
  <c r="C353" i="5"/>
  <c r="Q352" i="5"/>
  <c r="C352" i="5"/>
  <c r="Q351" i="5"/>
  <c r="C351" i="5"/>
  <c r="Q350" i="5"/>
  <c r="C350" i="5"/>
  <c r="Q349" i="5"/>
  <c r="C349" i="5"/>
  <c r="Q348" i="5"/>
  <c r="C348" i="5"/>
  <c r="Q347" i="5"/>
  <c r="C347" i="5"/>
  <c r="Q346" i="5"/>
  <c r="C346" i="5"/>
  <c r="Q345" i="5"/>
  <c r="C345" i="5"/>
  <c r="Q344" i="5"/>
  <c r="C344" i="5"/>
  <c r="Q343" i="5"/>
  <c r="C343" i="5"/>
  <c r="Q342" i="5"/>
  <c r="C342" i="5"/>
  <c r="Q341" i="5"/>
  <c r="C341" i="5"/>
  <c r="Q340" i="5"/>
  <c r="C340" i="5"/>
  <c r="Q339" i="5"/>
  <c r="C339" i="5"/>
  <c r="Q338" i="5"/>
  <c r="C338" i="5"/>
  <c r="Q337" i="5"/>
  <c r="C337" i="5"/>
  <c r="Q336" i="5"/>
  <c r="C336" i="5"/>
  <c r="W331" i="5" s="1"/>
  <c r="Q335" i="5"/>
  <c r="C335" i="5"/>
  <c r="Q334" i="5"/>
  <c r="C334" i="5"/>
  <c r="Q333" i="5"/>
  <c r="C333" i="5"/>
  <c r="C332" i="5"/>
  <c r="Y331" i="5"/>
  <c r="X331" i="5"/>
  <c r="Y330" i="5"/>
  <c r="X330" i="5"/>
  <c r="Y329" i="5"/>
  <c r="X329" i="5"/>
  <c r="Y328" i="5"/>
  <c r="X328" i="5"/>
  <c r="C327" i="5"/>
  <c r="C326" i="5"/>
  <c r="C325" i="5"/>
  <c r="C324" i="5"/>
  <c r="Q323" i="5"/>
  <c r="C323" i="5"/>
  <c r="Q322" i="5"/>
  <c r="C322" i="5"/>
  <c r="Q321" i="5"/>
  <c r="C321" i="5"/>
  <c r="Q320" i="5"/>
  <c r="C320" i="5"/>
  <c r="Q319" i="5"/>
  <c r="C319" i="5"/>
  <c r="Q318" i="5"/>
  <c r="C318" i="5"/>
  <c r="Q317" i="5"/>
  <c r="C317" i="5"/>
  <c r="Q316" i="5"/>
  <c r="C316" i="5"/>
  <c r="Q315" i="5"/>
  <c r="C315" i="5"/>
  <c r="Q314" i="5"/>
  <c r="C314" i="5"/>
  <c r="Q313" i="5"/>
  <c r="C313" i="5"/>
  <c r="Q312" i="5"/>
  <c r="C312" i="5"/>
  <c r="Q311" i="5"/>
  <c r="C311" i="5"/>
  <c r="Q310" i="5"/>
  <c r="C310" i="5"/>
  <c r="Q309" i="5"/>
  <c r="C309" i="5"/>
  <c r="Q308" i="5"/>
  <c r="C308" i="5"/>
  <c r="Q307" i="5"/>
  <c r="C307" i="5"/>
  <c r="Q306" i="5"/>
  <c r="C306" i="5"/>
  <c r="Q305" i="5"/>
  <c r="C305" i="5"/>
  <c r="Q304" i="5"/>
  <c r="C304" i="5"/>
  <c r="Q303" i="5"/>
  <c r="C303" i="5"/>
  <c r="Q302" i="5"/>
  <c r="C302" i="5"/>
  <c r="Q301" i="5"/>
  <c r="C301" i="5"/>
  <c r="Q300" i="5"/>
  <c r="C300" i="5"/>
  <c r="Q299" i="5"/>
  <c r="C299" i="5"/>
  <c r="Q298" i="5"/>
  <c r="C298" i="5"/>
  <c r="Q297" i="5"/>
  <c r="C297" i="5"/>
  <c r="Q296" i="5"/>
  <c r="C296" i="5"/>
  <c r="Q295" i="5"/>
  <c r="C295" i="5"/>
  <c r="Q294" i="5"/>
  <c r="C294" i="5"/>
  <c r="Q293" i="5"/>
  <c r="C293" i="5"/>
  <c r="Q292" i="5"/>
  <c r="C292" i="5"/>
  <c r="Q291" i="5"/>
  <c r="C291" i="5"/>
  <c r="Q290" i="5"/>
  <c r="C290" i="5"/>
  <c r="Q289" i="5"/>
  <c r="C289" i="5"/>
  <c r="I58" i="20" l="1"/>
  <c r="D35" i="20"/>
  <c r="I40" i="20"/>
  <c r="D47" i="20"/>
  <c r="D29" i="20"/>
  <c r="I166" i="20"/>
  <c r="I179" i="20"/>
  <c r="D191" i="20"/>
  <c r="I184" i="20"/>
  <c r="I161" i="20"/>
  <c r="I167" i="20"/>
  <c r="Z328" i="5"/>
  <c r="Z330" i="5"/>
  <c r="AA108" i="20"/>
  <c r="AA65" i="20"/>
  <c r="AB67" i="20" s="1"/>
  <c r="AC67" i="20" s="1"/>
  <c r="I117" i="20"/>
  <c r="I178" i="20"/>
  <c r="I185" i="20"/>
  <c r="I173" i="20"/>
  <c r="I160" i="20"/>
  <c r="I135" i="20"/>
  <c r="I140" i="20"/>
  <c r="D147" i="20"/>
  <c r="D129" i="20"/>
  <c r="AA66" i="20"/>
  <c r="D79" i="20"/>
  <c r="I102" i="20"/>
  <c r="D91" i="20"/>
  <c r="D73" i="20"/>
  <c r="I47" i="20"/>
  <c r="I34" i="20"/>
  <c r="I96" i="20"/>
  <c r="I91" i="20"/>
  <c r="D85" i="20"/>
  <c r="I78" i="20"/>
  <c r="I73" i="20"/>
  <c r="I52" i="20"/>
  <c r="I29" i="20"/>
  <c r="D41" i="20"/>
  <c r="W330" i="5"/>
  <c r="I84" i="20"/>
  <c r="W328" i="5"/>
  <c r="I85" i="20"/>
  <c r="I72" i="20"/>
  <c r="I123" i="20"/>
  <c r="I134" i="20"/>
  <c r="I141" i="20"/>
  <c r="I129" i="20"/>
  <c r="I147" i="20"/>
  <c r="I97" i="20"/>
  <c r="I90" i="20"/>
  <c r="I79" i="20"/>
  <c r="AA64" i="20"/>
  <c r="W329" i="5"/>
  <c r="Z331" i="5"/>
  <c r="AA331" i="5" s="1"/>
  <c r="Z329" i="5"/>
  <c r="Z20" i="20"/>
  <c r="AA20" i="20" s="1"/>
  <c r="I28" i="20"/>
  <c r="I59" i="20"/>
  <c r="I53" i="20"/>
  <c r="I46" i="20"/>
  <c r="I41" i="20"/>
  <c r="I35" i="20"/>
  <c r="Y287" i="5"/>
  <c r="X287" i="5"/>
  <c r="W287" i="5"/>
  <c r="Y286" i="5"/>
  <c r="X286" i="5"/>
  <c r="W286" i="5"/>
  <c r="Y285" i="5"/>
  <c r="X285" i="5"/>
  <c r="W285" i="5"/>
  <c r="Y284" i="5"/>
  <c r="X284" i="5"/>
  <c r="W284" i="5"/>
  <c r="C282" i="5"/>
  <c r="C281" i="5"/>
  <c r="C280" i="5"/>
  <c r="Q279" i="5"/>
  <c r="C279" i="5"/>
  <c r="Q278" i="5"/>
  <c r="C278" i="5"/>
  <c r="Q277" i="5"/>
  <c r="C277" i="5"/>
  <c r="Q276" i="5"/>
  <c r="C276" i="5"/>
  <c r="Q275" i="5"/>
  <c r="C275" i="5"/>
  <c r="Q274" i="5"/>
  <c r="C274" i="5"/>
  <c r="Q273" i="5"/>
  <c r="C273" i="5"/>
  <c r="Q272" i="5"/>
  <c r="C272" i="5"/>
  <c r="Q271" i="5"/>
  <c r="C271" i="5"/>
  <c r="Q270" i="5"/>
  <c r="C270" i="5"/>
  <c r="Q269" i="5"/>
  <c r="C269" i="5"/>
  <c r="Q268" i="5"/>
  <c r="C268" i="5"/>
  <c r="Q267" i="5"/>
  <c r="C267" i="5"/>
  <c r="Q266" i="5"/>
  <c r="C266" i="5"/>
  <c r="Q265" i="5"/>
  <c r="C265" i="5"/>
  <c r="Q264" i="5"/>
  <c r="C264" i="5"/>
  <c r="Q263" i="5"/>
  <c r="C263" i="5"/>
  <c r="Q262" i="5"/>
  <c r="C262" i="5"/>
  <c r="Q261" i="5"/>
  <c r="C261" i="5"/>
  <c r="Q260" i="5"/>
  <c r="C260" i="5"/>
  <c r="Q259" i="5"/>
  <c r="C259" i="5"/>
  <c r="Q258" i="5"/>
  <c r="C258" i="5"/>
  <c r="Q257" i="5"/>
  <c r="C257" i="5"/>
  <c r="Q256" i="5"/>
  <c r="C256" i="5"/>
  <c r="Q255" i="5"/>
  <c r="C255" i="5"/>
  <c r="Q254" i="5"/>
  <c r="C254" i="5"/>
  <c r="Q253" i="5"/>
  <c r="C253" i="5"/>
  <c r="Q252" i="5"/>
  <c r="C252" i="5"/>
  <c r="Q251" i="5"/>
  <c r="C251" i="5"/>
  <c r="Q250" i="5"/>
  <c r="C250" i="5"/>
  <c r="Q249" i="5"/>
  <c r="C249" i="5"/>
  <c r="Q248" i="5"/>
  <c r="C248" i="5"/>
  <c r="Q247" i="5"/>
  <c r="C247" i="5"/>
  <c r="Q246" i="5"/>
  <c r="C246" i="5"/>
  <c r="Q245" i="5"/>
  <c r="C245" i="5"/>
  <c r="C244" i="5"/>
  <c r="Y243" i="5"/>
  <c r="X243" i="5"/>
  <c r="Y242" i="5"/>
  <c r="X242" i="5"/>
  <c r="Y241" i="5"/>
  <c r="X241" i="5"/>
  <c r="Y240" i="5"/>
  <c r="X240" i="5"/>
  <c r="C236" i="5"/>
  <c r="Q235" i="5"/>
  <c r="C235" i="5"/>
  <c r="Q234" i="5"/>
  <c r="C234" i="5"/>
  <c r="Q233" i="5"/>
  <c r="C233" i="5"/>
  <c r="Q232" i="5"/>
  <c r="C232" i="5"/>
  <c r="Q231" i="5"/>
  <c r="C231" i="5"/>
  <c r="Q230" i="5"/>
  <c r="C230" i="5"/>
  <c r="Q229" i="5"/>
  <c r="C229" i="5"/>
  <c r="Q228" i="5"/>
  <c r="C228" i="5"/>
  <c r="Q227" i="5"/>
  <c r="C227" i="5"/>
  <c r="Q226" i="5"/>
  <c r="C226" i="5"/>
  <c r="Q225" i="5"/>
  <c r="C225" i="5"/>
  <c r="Q224" i="5"/>
  <c r="C224" i="5"/>
  <c r="Q223" i="5"/>
  <c r="AA328" i="5" l="1"/>
  <c r="AB65" i="20"/>
  <c r="W243" i="5"/>
  <c r="Z287" i="5"/>
  <c r="AB64" i="20"/>
  <c r="AB66" i="20"/>
  <c r="Z243" i="5"/>
  <c r="W242" i="5"/>
  <c r="W241" i="5"/>
  <c r="W240" i="5"/>
  <c r="AA330" i="5"/>
  <c r="AA329" i="5"/>
  <c r="Z285" i="5"/>
  <c r="AA285" i="5" s="1"/>
  <c r="Z242" i="5"/>
  <c r="Z284" i="5"/>
  <c r="Z241" i="5"/>
  <c r="Z240" i="5"/>
  <c r="Z286" i="5"/>
  <c r="AA286" i="5" s="1"/>
  <c r="AB22" i="20"/>
  <c r="AB23" i="20"/>
  <c r="AC23" i="20" s="1"/>
  <c r="AB21" i="20"/>
  <c r="AB20" i="20"/>
  <c r="AC20" i="20" s="1"/>
  <c r="J67" i="20"/>
  <c r="H67" i="20" s="1"/>
  <c r="L67" i="20"/>
  <c r="F67" i="20"/>
  <c r="E67" i="20"/>
  <c r="AA287" i="5"/>
  <c r="C223" i="5"/>
  <c r="Q222" i="5"/>
  <c r="C222" i="5"/>
  <c r="Q221" i="5"/>
  <c r="C221" i="5"/>
  <c r="Q220" i="5"/>
  <c r="C220" i="5"/>
  <c r="Q219" i="5"/>
  <c r="C219" i="5"/>
  <c r="Q218" i="5"/>
  <c r="C218" i="5"/>
  <c r="Q217" i="5"/>
  <c r="C217" i="5"/>
  <c r="Q216" i="5"/>
  <c r="C216" i="5"/>
  <c r="Q215" i="5"/>
  <c r="C215" i="5"/>
  <c r="Q214" i="5"/>
  <c r="C214" i="5"/>
  <c r="Q213" i="5"/>
  <c r="C213" i="5"/>
  <c r="Q212" i="5"/>
  <c r="C212" i="5"/>
  <c r="Q211" i="5"/>
  <c r="C211" i="5"/>
  <c r="Q210" i="5"/>
  <c r="C210" i="5"/>
  <c r="Q209" i="5"/>
  <c r="C209" i="5"/>
  <c r="Q208" i="5"/>
  <c r="C208" i="5"/>
  <c r="Q207" i="5"/>
  <c r="C207" i="5"/>
  <c r="Q206" i="5"/>
  <c r="C206" i="5"/>
  <c r="Q205" i="5"/>
  <c r="C205" i="5"/>
  <c r="Q204" i="5"/>
  <c r="C204" i="5"/>
  <c r="W199" i="5" s="1"/>
  <c r="Q203" i="5"/>
  <c r="C203" i="5"/>
  <c r="Q202" i="5"/>
  <c r="C202" i="5"/>
  <c r="Q201" i="5"/>
  <c r="C201" i="5"/>
  <c r="C200" i="5"/>
  <c r="Y199" i="5"/>
  <c r="X199" i="5"/>
  <c r="Y198" i="5"/>
  <c r="X198" i="5"/>
  <c r="Y197" i="5"/>
  <c r="X197" i="5"/>
  <c r="Y196" i="5"/>
  <c r="X196" i="5"/>
  <c r="C195" i="5"/>
  <c r="C194" i="5"/>
  <c r="C193" i="5"/>
  <c r="C192" i="5"/>
  <c r="Q191" i="5"/>
  <c r="C191" i="5"/>
  <c r="Q190" i="5"/>
  <c r="C190" i="5"/>
  <c r="Q189" i="5"/>
  <c r="C189" i="5"/>
  <c r="Q188" i="5"/>
  <c r="C188" i="5"/>
  <c r="Q187" i="5"/>
  <c r="C187" i="5"/>
  <c r="Q186" i="5"/>
  <c r="C186" i="5"/>
  <c r="Q185" i="5"/>
  <c r="C185" i="5"/>
  <c r="Q184" i="5"/>
  <c r="C184" i="5"/>
  <c r="Q183" i="5"/>
  <c r="C183" i="5"/>
  <c r="Q182" i="5"/>
  <c r="C182" i="5"/>
  <c r="Q181" i="5"/>
  <c r="C181" i="5"/>
  <c r="Q180" i="5"/>
  <c r="C180" i="5"/>
  <c r="Q179" i="5"/>
  <c r="C179" i="5"/>
  <c r="Q178" i="5"/>
  <c r="C178" i="5"/>
  <c r="Q177" i="5"/>
  <c r="C177" i="5"/>
  <c r="Q176" i="5"/>
  <c r="C176" i="5"/>
  <c r="Q175" i="5"/>
  <c r="C175" i="5"/>
  <c r="Q174" i="5"/>
  <c r="C174" i="5"/>
  <c r="Q173" i="5"/>
  <c r="C173" i="5"/>
  <c r="Q172" i="5"/>
  <c r="C172" i="5"/>
  <c r="Q171" i="5"/>
  <c r="C171" i="5"/>
  <c r="Q170" i="5"/>
  <c r="C170" i="5"/>
  <c r="Q169" i="5"/>
  <c r="C169" i="5"/>
  <c r="Q168" i="5"/>
  <c r="C168" i="5"/>
  <c r="Q167" i="5"/>
  <c r="C167" i="5"/>
  <c r="Q166" i="5"/>
  <c r="C166" i="5"/>
  <c r="Q165" i="5"/>
  <c r="C165" i="5"/>
  <c r="Q164" i="5"/>
  <c r="C164" i="5"/>
  <c r="Q163" i="5"/>
  <c r="C163" i="5"/>
  <c r="Q162" i="5"/>
  <c r="C162" i="5"/>
  <c r="Q161" i="5"/>
  <c r="C161" i="5"/>
  <c r="Q160" i="5"/>
  <c r="C160" i="5"/>
  <c r="Q159" i="5"/>
  <c r="C159" i="5"/>
  <c r="Q158" i="5"/>
  <c r="C158" i="5"/>
  <c r="Q157" i="5"/>
  <c r="C157" i="5"/>
  <c r="C156" i="5"/>
  <c r="Y155" i="5"/>
  <c r="X155" i="5"/>
  <c r="Y154" i="5"/>
  <c r="X154" i="5"/>
  <c r="Y153" i="5"/>
  <c r="X153" i="5"/>
  <c r="Y152" i="5"/>
  <c r="X152" i="5"/>
  <c r="C151" i="5"/>
  <c r="C150" i="5"/>
  <c r="C149" i="5"/>
  <c r="C148" i="5"/>
  <c r="Q147" i="5"/>
  <c r="C147" i="5"/>
  <c r="Q146" i="5"/>
  <c r="C146" i="5"/>
  <c r="Q145" i="5"/>
  <c r="C145" i="5"/>
  <c r="Q144" i="5"/>
  <c r="C144" i="5"/>
  <c r="Q143" i="5"/>
  <c r="C143" i="5"/>
  <c r="Q142" i="5"/>
  <c r="C142" i="5"/>
  <c r="Q141" i="5"/>
  <c r="C141" i="5"/>
  <c r="Q140" i="5"/>
  <c r="C140" i="5"/>
  <c r="Q139" i="5"/>
  <c r="C139" i="5"/>
  <c r="Q138" i="5"/>
  <c r="C138" i="5"/>
  <c r="Q137" i="5"/>
  <c r="C137" i="5"/>
  <c r="Q136" i="5"/>
  <c r="C136" i="5"/>
  <c r="Q135" i="5"/>
  <c r="C135" i="5"/>
  <c r="Q134" i="5"/>
  <c r="C134" i="5"/>
  <c r="Q133" i="5"/>
  <c r="C133" i="5"/>
  <c r="Q132" i="5"/>
  <c r="C132" i="5"/>
  <c r="Q131" i="5"/>
  <c r="C131" i="5"/>
  <c r="Q130" i="5"/>
  <c r="C130" i="5"/>
  <c r="Q129" i="5"/>
  <c r="C129" i="5"/>
  <c r="Q128" i="5"/>
  <c r="C128" i="5"/>
  <c r="Q127" i="5"/>
  <c r="C127" i="5"/>
  <c r="Q126" i="5"/>
  <c r="C126" i="5"/>
  <c r="Q125" i="5"/>
  <c r="C125" i="5"/>
  <c r="Q124" i="5"/>
  <c r="C124" i="5"/>
  <c r="Q123" i="5"/>
  <c r="C123" i="5"/>
  <c r="Q122" i="5"/>
  <c r="C122" i="5"/>
  <c r="Q121" i="5"/>
  <c r="C121" i="5"/>
  <c r="Q120" i="5"/>
  <c r="C120" i="5"/>
  <c r="Q119" i="5"/>
  <c r="C119" i="5"/>
  <c r="Q118" i="5"/>
  <c r="C118" i="5"/>
  <c r="Q117" i="5"/>
  <c r="C117" i="5"/>
  <c r="Q116" i="5"/>
  <c r="C116" i="5"/>
  <c r="W111" i="5" s="1"/>
  <c r="Q115" i="5"/>
  <c r="C115" i="5"/>
  <c r="Q114" i="5"/>
  <c r="C114" i="5"/>
  <c r="Q113" i="5"/>
  <c r="C113" i="5"/>
  <c r="C112" i="5"/>
  <c r="Y111" i="5"/>
  <c r="X111" i="5"/>
  <c r="Y110" i="5"/>
  <c r="X110" i="5"/>
  <c r="Y109" i="5"/>
  <c r="X109" i="5"/>
  <c r="Y108" i="5"/>
  <c r="X108" i="5"/>
  <c r="C107" i="5"/>
  <c r="C106" i="5"/>
  <c r="C105" i="5"/>
  <c r="C104" i="5"/>
  <c r="Q103" i="5"/>
  <c r="C103" i="5"/>
  <c r="Q102" i="5"/>
  <c r="C102" i="5"/>
  <c r="Q101" i="5"/>
  <c r="C101" i="5"/>
  <c r="Q100" i="5"/>
  <c r="C100" i="5"/>
  <c r="Q99" i="5"/>
  <c r="C99" i="5"/>
  <c r="Q98" i="5"/>
  <c r="C98" i="5"/>
  <c r="Q97" i="5"/>
  <c r="C97" i="5"/>
  <c r="Q96" i="5"/>
  <c r="C96" i="5"/>
  <c r="Q95" i="5"/>
  <c r="C95" i="5"/>
  <c r="Q94" i="5"/>
  <c r="C94" i="5"/>
  <c r="Q93" i="5"/>
  <c r="C93" i="5"/>
  <c r="Q92" i="5"/>
  <c r="C92" i="5"/>
  <c r="Q91" i="5"/>
  <c r="C91" i="5"/>
  <c r="Q90" i="5"/>
  <c r="C90" i="5"/>
  <c r="Q89" i="5"/>
  <c r="C89" i="5"/>
  <c r="Q88" i="5"/>
  <c r="C88" i="5"/>
  <c r="Q87" i="5"/>
  <c r="C87" i="5"/>
  <c r="Q86" i="5"/>
  <c r="C86" i="5"/>
  <c r="Q85" i="5"/>
  <c r="C85" i="5"/>
  <c r="Q84" i="5"/>
  <c r="C84" i="5"/>
  <c r="Q83" i="5"/>
  <c r="C83" i="5"/>
  <c r="Q82" i="5"/>
  <c r="C82" i="5"/>
  <c r="Q81" i="5"/>
  <c r="C81" i="5"/>
  <c r="Q80" i="5"/>
  <c r="C80" i="5"/>
  <c r="Q79" i="5"/>
  <c r="C79" i="5"/>
  <c r="Q78" i="5"/>
  <c r="C78" i="5"/>
  <c r="Q77" i="5"/>
  <c r="C77" i="5"/>
  <c r="Q76" i="5"/>
  <c r="C76" i="5"/>
  <c r="Q75" i="5"/>
  <c r="C75" i="5"/>
  <c r="Q74" i="5"/>
  <c r="C74" i="5"/>
  <c r="Q73" i="5"/>
  <c r="C73" i="5"/>
  <c r="Q72" i="5"/>
  <c r="C72" i="5"/>
  <c r="W67" i="5" s="1"/>
  <c r="Q71" i="5"/>
  <c r="C71" i="5"/>
  <c r="Q70" i="5"/>
  <c r="C70" i="5"/>
  <c r="Q69" i="5"/>
  <c r="C69" i="5"/>
  <c r="C68" i="5"/>
  <c r="Y67" i="5"/>
  <c r="X67" i="5"/>
  <c r="Y66" i="5"/>
  <c r="X66" i="5"/>
  <c r="Y65" i="5"/>
  <c r="X65" i="5"/>
  <c r="Y64" i="5"/>
  <c r="X64" i="5"/>
  <c r="C63" i="5"/>
  <c r="C62" i="5"/>
  <c r="C61" i="5"/>
  <c r="C60" i="5"/>
  <c r="Q59" i="5"/>
  <c r="C59" i="5"/>
  <c r="Q58" i="5"/>
  <c r="C58" i="5"/>
  <c r="Q57" i="5"/>
  <c r="C57" i="5"/>
  <c r="Q56" i="5"/>
  <c r="C56" i="5"/>
  <c r="Q55" i="5"/>
  <c r="C55" i="5"/>
  <c r="Q54" i="5"/>
  <c r="C54" i="5"/>
  <c r="Q53" i="5"/>
  <c r="C53" i="5"/>
  <c r="Q52" i="5"/>
  <c r="C52" i="5"/>
  <c r="Q51" i="5"/>
  <c r="C51" i="5"/>
  <c r="Q50" i="5"/>
  <c r="C50" i="5"/>
  <c r="Q49" i="5"/>
  <c r="C49" i="5"/>
  <c r="Q48" i="5"/>
  <c r="C48" i="5"/>
  <c r="Q47" i="5"/>
  <c r="C47" i="5"/>
  <c r="Q46" i="5"/>
  <c r="C46" i="5"/>
  <c r="Q45" i="5"/>
  <c r="C45" i="5"/>
  <c r="Q44" i="5"/>
  <c r="C44" i="5"/>
  <c r="Q43" i="5"/>
  <c r="C43" i="5"/>
  <c r="Q42" i="5"/>
  <c r="C42" i="5"/>
  <c r="Q41" i="5"/>
  <c r="C41" i="5"/>
  <c r="Q40" i="5"/>
  <c r="C40" i="5"/>
  <c r="Q39" i="5"/>
  <c r="C39" i="5"/>
  <c r="Q38" i="5"/>
  <c r="C38" i="5"/>
  <c r="Q37" i="5"/>
  <c r="C37" i="5"/>
  <c r="Q36" i="5"/>
  <c r="C36" i="5"/>
  <c r="Q35" i="5"/>
  <c r="C35" i="5"/>
  <c r="Q34" i="5"/>
  <c r="C34" i="5"/>
  <c r="Q33" i="5"/>
  <c r="C33" i="5"/>
  <c r="Q32" i="5"/>
  <c r="C32" i="5"/>
  <c r="Q31" i="5"/>
  <c r="C31" i="5"/>
  <c r="Q30" i="5"/>
  <c r="C30" i="5"/>
  <c r="Q29" i="5"/>
  <c r="C29" i="5"/>
  <c r="Q28" i="5"/>
  <c r="C28" i="5"/>
  <c r="Y23" i="5"/>
  <c r="X23" i="5"/>
  <c r="Y22" i="5"/>
  <c r="X22" i="5"/>
  <c r="Y21" i="5"/>
  <c r="X21" i="5"/>
  <c r="Y20" i="5"/>
  <c r="X20" i="5"/>
  <c r="Q568" i="19"/>
  <c r="C568" i="19"/>
  <c r="Q567" i="19"/>
  <c r="C567" i="19"/>
  <c r="Q566" i="19"/>
  <c r="C566" i="19"/>
  <c r="Q565" i="19"/>
  <c r="C565" i="19"/>
  <c r="Q564" i="19"/>
  <c r="C564" i="19"/>
  <c r="Q563" i="19"/>
  <c r="C563" i="19"/>
  <c r="Q562" i="19"/>
  <c r="C562" i="19"/>
  <c r="Q561" i="19"/>
  <c r="C561" i="19"/>
  <c r="Q560" i="19"/>
  <c r="C560" i="19"/>
  <c r="Q559" i="19"/>
  <c r="C559" i="19"/>
  <c r="Q558" i="19"/>
  <c r="C558" i="19"/>
  <c r="Q557" i="19"/>
  <c r="C557" i="19"/>
  <c r="Q556" i="19"/>
  <c r="C556" i="19"/>
  <c r="Q555" i="19"/>
  <c r="C555" i="19"/>
  <c r="Q554" i="19"/>
  <c r="C554" i="19"/>
  <c r="Q553" i="19"/>
  <c r="C553" i="19"/>
  <c r="Q552" i="19"/>
  <c r="C552" i="19"/>
  <c r="Q551" i="19"/>
  <c r="C551" i="19"/>
  <c r="Q550" i="19"/>
  <c r="C550" i="19"/>
  <c r="Q549" i="19"/>
  <c r="C549" i="19"/>
  <c r="Q548" i="19"/>
  <c r="C548" i="19"/>
  <c r="Q547" i="19"/>
  <c r="C547" i="19"/>
  <c r="Q546" i="19"/>
  <c r="C546" i="19"/>
  <c r="Q545" i="19"/>
  <c r="C545" i="19"/>
  <c r="Q544" i="19"/>
  <c r="C544" i="19"/>
  <c r="Q543" i="19"/>
  <c r="C543" i="19"/>
  <c r="Q542" i="19"/>
  <c r="C542" i="19"/>
  <c r="Q541" i="19"/>
  <c r="C541" i="19"/>
  <c r="Q540" i="19"/>
  <c r="C540" i="19"/>
  <c r="Q539" i="19"/>
  <c r="C539" i="19"/>
  <c r="Q538" i="19"/>
  <c r="C538" i="19"/>
  <c r="Q537" i="19"/>
  <c r="C537" i="19"/>
  <c r="Q536" i="19"/>
  <c r="C536" i="19"/>
  <c r="Q535" i="19"/>
  <c r="C535" i="19"/>
  <c r="Q534" i="19"/>
  <c r="C534" i="19"/>
  <c r="Q533" i="19"/>
  <c r="C533" i="19"/>
  <c r="Q532" i="19"/>
  <c r="C532" i="19"/>
  <c r="Q531" i="19"/>
  <c r="C531" i="19"/>
  <c r="Q530" i="19"/>
  <c r="C530" i="19"/>
  <c r="Q529" i="19"/>
  <c r="C529" i="19"/>
  <c r="Q528" i="19"/>
  <c r="C528" i="19"/>
  <c r="Q527" i="19"/>
  <c r="C527" i="19"/>
  <c r="Q526" i="19"/>
  <c r="C526" i="19"/>
  <c r="Q525" i="19"/>
  <c r="C525" i="19"/>
  <c r="Q524" i="19"/>
  <c r="C524" i="19"/>
  <c r="Q523" i="19"/>
  <c r="C523" i="19"/>
  <c r="Q522" i="19"/>
  <c r="C522" i="19"/>
  <c r="Q521" i="19"/>
  <c r="C521" i="19"/>
  <c r="Q520" i="19"/>
  <c r="C520" i="19"/>
  <c r="Q519" i="19"/>
  <c r="C519" i="19"/>
  <c r="Q518" i="19"/>
  <c r="C518" i="19"/>
  <c r="Q517" i="19"/>
  <c r="C517" i="19"/>
  <c r="Q516" i="19"/>
  <c r="C516" i="19"/>
  <c r="Q515" i="19"/>
  <c r="C515" i="19"/>
  <c r="Q514" i="19"/>
  <c r="C514" i="19"/>
  <c r="C513" i="19"/>
  <c r="C512" i="19"/>
  <c r="Y511" i="19"/>
  <c r="X511" i="19"/>
  <c r="Y510" i="19"/>
  <c r="X510" i="19"/>
  <c r="Y509" i="19"/>
  <c r="X509" i="19"/>
  <c r="Y508" i="19"/>
  <c r="X508" i="19"/>
  <c r="Y507" i="19"/>
  <c r="X507" i="19"/>
  <c r="Y506" i="19"/>
  <c r="X506" i="19"/>
  <c r="Y505" i="19"/>
  <c r="X505" i="19"/>
  <c r="Y504" i="19"/>
  <c r="X504" i="19"/>
  <c r="C503" i="19"/>
  <c r="C502" i="19"/>
  <c r="C501" i="19"/>
  <c r="C500" i="19"/>
  <c r="Q499" i="19"/>
  <c r="C499" i="19"/>
  <c r="Q498" i="19"/>
  <c r="C498" i="19"/>
  <c r="Q497" i="19"/>
  <c r="C497" i="19"/>
  <c r="Q496" i="19"/>
  <c r="C496" i="19"/>
  <c r="Q495" i="19"/>
  <c r="C495" i="19"/>
  <c r="Q494" i="19"/>
  <c r="C494" i="19"/>
  <c r="Q493" i="19"/>
  <c r="C493" i="19"/>
  <c r="Q492" i="19"/>
  <c r="C492" i="19"/>
  <c r="Q491" i="19"/>
  <c r="C491" i="19"/>
  <c r="Q490" i="19"/>
  <c r="C490" i="19"/>
  <c r="Q489" i="19"/>
  <c r="C489" i="19"/>
  <c r="Q488" i="19"/>
  <c r="C488" i="19"/>
  <c r="Q487" i="19"/>
  <c r="C487" i="19"/>
  <c r="Q486" i="19"/>
  <c r="C486" i="19"/>
  <c r="Q485" i="19"/>
  <c r="C485" i="19"/>
  <c r="Q484" i="19"/>
  <c r="C484" i="19"/>
  <c r="Q483" i="19"/>
  <c r="C483" i="19"/>
  <c r="Q482" i="19"/>
  <c r="C482" i="19"/>
  <c r="Q481" i="19"/>
  <c r="C481" i="19"/>
  <c r="Q480" i="19"/>
  <c r="C480" i="19"/>
  <c r="Q479" i="19"/>
  <c r="C479" i="19"/>
  <c r="Q478" i="19"/>
  <c r="C478" i="19"/>
  <c r="Q477" i="19"/>
  <c r="C477" i="19"/>
  <c r="Q476" i="19"/>
  <c r="C476" i="19"/>
  <c r="Q475" i="19"/>
  <c r="C475" i="19"/>
  <c r="Q474" i="19"/>
  <c r="C474" i="19"/>
  <c r="Q473" i="19"/>
  <c r="C473" i="19"/>
  <c r="Q472" i="19"/>
  <c r="C472" i="19"/>
  <c r="Q471" i="19"/>
  <c r="C471" i="19"/>
  <c r="Q470" i="19"/>
  <c r="C470" i="19"/>
  <c r="Q469" i="19"/>
  <c r="C469" i="19"/>
  <c r="Q468" i="19"/>
  <c r="C468" i="19"/>
  <c r="Q467" i="19"/>
  <c r="C467" i="19"/>
  <c r="Q466" i="19"/>
  <c r="C466" i="19"/>
  <c r="Q465" i="19"/>
  <c r="C465" i="19"/>
  <c r="Q464" i="19"/>
  <c r="C464" i="19"/>
  <c r="Q463" i="19"/>
  <c r="C463" i="19"/>
  <c r="Q462" i="19"/>
  <c r="C462" i="19"/>
  <c r="Q461" i="19"/>
  <c r="C461" i="19"/>
  <c r="Q460" i="19"/>
  <c r="C460" i="19"/>
  <c r="Q459" i="19"/>
  <c r="C459" i="19"/>
  <c r="Q458" i="19"/>
  <c r="C458" i="19"/>
  <c r="Q457" i="19"/>
  <c r="C457" i="19"/>
  <c r="Q456" i="19"/>
  <c r="C456" i="19"/>
  <c r="Q455" i="19"/>
  <c r="C455" i="19"/>
  <c r="Q454" i="19"/>
  <c r="C454" i="19"/>
  <c r="Q453" i="19"/>
  <c r="C453" i="19"/>
  <c r="Q452" i="19"/>
  <c r="C452" i="19"/>
  <c r="Q451" i="19"/>
  <c r="C451" i="19"/>
  <c r="Q450" i="19"/>
  <c r="C450" i="19"/>
  <c r="Q449" i="19"/>
  <c r="C449" i="19"/>
  <c r="Q448" i="19"/>
  <c r="C448" i="19"/>
  <c r="W442" i="19" s="1"/>
  <c r="Q447" i="19"/>
  <c r="C447" i="19"/>
  <c r="Q446" i="19"/>
  <c r="C446" i="19"/>
  <c r="Q445" i="19"/>
  <c r="C445" i="19"/>
  <c r="C444" i="19"/>
  <c r="C443" i="19"/>
  <c r="Y442" i="19"/>
  <c r="X442" i="19"/>
  <c r="Y441" i="19"/>
  <c r="X441" i="19"/>
  <c r="Y440" i="19"/>
  <c r="X440" i="19"/>
  <c r="Y439" i="19"/>
  <c r="X439" i="19"/>
  <c r="Y438" i="19"/>
  <c r="X438" i="19"/>
  <c r="Y437" i="19"/>
  <c r="X437" i="19"/>
  <c r="Y436" i="19"/>
  <c r="X436" i="19"/>
  <c r="Y435" i="19"/>
  <c r="X435" i="19"/>
  <c r="C434" i="19"/>
  <c r="C433" i="19"/>
  <c r="C432" i="19"/>
  <c r="C431" i="19"/>
  <c r="Q430" i="19"/>
  <c r="C430" i="19"/>
  <c r="Q429" i="19"/>
  <c r="C429" i="19"/>
  <c r="Q428" i="19"/>
  <c r="C428" i="19"/>
  <c r="Q427" i="19"/>
  <c r="C427" i="19"/>
  <c r="Q426" i="19"/>
  <c r="C426" i="19"/>
  <c r="Q425" i="19"/>
  <c r="C425" i="19"/>
  <c r="Q424" i="19"/>
  <c r="C424" i="19"/>
  <c r="Q423" i="19"/>
  <c r="C423" i="19"/>
  <c r="Q422" i="19"/>
  <c r="C422" i="19"/>
  <c r="Q421" i="19"/>
  <c r="C421" i="19"/>
  <c r="Q420" i="19"/>
  <c r="C420" i="19"/>
  <c r="Q419" i="19"/>
  <c r="C419" i="19"/>
  <c r="Q418" i="19"/>
  <c r="C418" i="19"/>
  <c r="Q417" i="19"/>
  <c r="C417" i="19"/>
  <c r="Q416" i="19"/>
  <c r="C416" i="19"/>
  <c r="Q415" i="19"/>
  <c r="C415" i="19"/>
  <c r="Q414" i="19"/>
  <c r="C414" i="19"/>
  <c r="Q413" i="19"/>
  <c r="C413" i="19"/>
  <c r="Q412" i="19"/>
  <c r="C412" i="19"/>
  <c r="Q411" i="19"/>
  <c r="C411" i="19"/>
  <c r="Q410" i="19"/>
  <c r="C410" i="19"/>
  <c r="Q409" i="19"/>
  <c r="C409" i="19"/>
  <c r="Q408" i="19"/>
  <c r="C408" i="19"/>
  <c r="Q407" i="19"/>
  <c r="C407" i="19"/>
  <c r="Q406" i="19"/>
  <c r="C406" i="19"/>
  <c r="Q405" i="19"/>
  <c r="C405" i="19"/>
  <c r="Q404" i="19"/>
  <c r="C404" i="19"/>
  <c r="Q403" i="19"/>
  <c r="C403" i="19"/>
  <c r="Q402" i="19"/>
  <c r="C402" i="19"/>
  <c r="Q401" i="19"/>
  <c r="C401" i="19"/>
  <c r="Q400" i="19"/>
  <c r="C400" i="19"/>
  <c r="Q399" i="19"/>
  <c r="C399" i="19"/>
  <c r="Q398" i="19"/>
  <c r="C398" i="19"/>
  <c r="Q397" i="19"/>
  <c r="C397" i="19"/>
  <c r="Q396" i="19"/>
  <c r="C396" i="19"/>
  <c r="Q395" i="19"/>
  <c r="C395" i="19"/>
  <c r="Q394" i="19"/>
  <c r="C394" i="19"/>
  <c r="Q393" i="19"/>
  <c r="C393" i="19"/>
  <c r="Q392" i="19"/>
  <c r="C392" i="19"/>
  <c r="Q391" i="19"/>
  <c r="C391" i="19"/>
  <c r="Q390" i="19"/>
  <c r="C390" i="19"/>
  <c r="Q389" i="19"/>
  <c r="C389" i="19"/>
  <c r="Q388" i="19"/>
  <c r="C388" i="19"/>
  <c r="Q387" i="19"/>
  <c r="C387" i="19"/>
  <c r="Q386" i="19"/>
  <c r="C386" i="19"/>
  <c r="Q385" i="19"/>
  <c r="C385" i="19"/>
  <c r="Q384" i="19"/>
  <c r="C384" i="19"/>
  <c r="Q383" i="19"/>
  <c r="C383" i="19"/>
  <c r="Q382" i="19"/>
  <c r="C382" i="19"/>
  <c r="Q381" i="19"/>
  <c r="C381" i="19"/>
  <c r="Q380" i="19"/>
  <c r="C380" i="19"/>
  <c r="Q379" i="19"/>
  <c r="C379" i="19"/>
  <c r="Q378" i="19"/>
  <c r="C378" i="19"/>
  <c r="Q377" i="19"/>
  <c r="C377" i="19"/>
  <c r="Q376" i="19"/>
  <c r="C376" i="19"/>
  <c r="C375" i="19"/>
  <c r="C374" i="19"/>
  <c r="Y373" i="19"/>
  <c r="X373" i="19"/>
  <c r="Y372" i="19"/>
  <c r="X372" i="19"/>
  <c r="Y371" i="19"/>
  <c r="X371" i="19"/>
  <c r="Y370" i="19"/>
  <c r="X370" i="19"/>
  <c r="Y369" i="19"/>
  <c r="X369" i="19"/>
  <c r="Y368" i="19"/>
  <c r="X368" i="19"/>
  <c r="Y367" i="19"/>
  <c r="X367" i="19"/>
  <c r="Y366" i="19"/>
  <c r="X366" i="19"/>
  <c r="C365" i="19"/>
  <c r="C364" i="19"/>
  <c r="C363" i="19"/>
  <c r="C362" i="19"/>
  <c r="Q361" i="19"/>
  <c r="C361" i="19"/>
  <c r="Q360" i="19"/>
  <c r="C360" i="19"/>
  <c r="Q359" i="19"/>
  <c r="C359" i="19"/>
  <c r="Q358" i="19"/>
  <c r="C358" i="19"/>
  <c r="Q357" i="19"/>
  <c r="C357" i="19"/>
  <c r="Q356" i="19"/>
  <c r="C356" i="19"/>
  <c r="Q355" i="19"/>
  <c r="C355" i="19"/>
  <c r="Q354" i="19"/>
  <c r="C354" i="19"/>
  <c r="Q353" i="19"/>
  <c r="C353" i="19"/>
  <c r="Q352" i="19"/>
  <c r="C352" i="19"/>
  <c r="Q351" i="19"/>
  <c r="C351" i="19"/>
  <c r="Q350" i="19"/>
  <c r="C350" i="19"/>
  <c r="Q349" i="19"/>
  <c r="C349" i="19"/>
  <c r="Q348" i="19"/>
  <c r="C348" i="19"/>
  <c r="Q347" i="19"/>
  <c r="C347" i="19"/>
  <c r="Q346" i="19"/>
  <c r="C346" i="19"/>
  <c r="Q345" i="19"/>
  <c r="C345" i="19"/>
  <c r="Q344" i="19"/>
  <c r="C344" i="19"/>
  <c r="Q343" i="19"/>
  <c r="C343" i="19"/>
  <c r="Q342" i="19"/>
  <c r="C342" i="19"/>
  <c r="Q341" i="19"/>
  <c r="C341" i="19"/>
  <c r="Q340" i="19"/>
  <c r="C340" i="19"/>
  <c r="Q339" i="19"/>
  <c r="C339" i="19"/>
  <c r="Q338" i="19"/>
  <c r="C338" i="19"/>
  <c r="Q337" i="19"/>
  <c r="C337" i="19"/>
  <c r="Q336" i="19"/>
  <c r="C336" i="19"/>
  <c r="Q335" i="19"/>
  <c r="C335" i="19"/>
  <c r="Q334" i="19"/>
  <c r="C334" i="19"/>
  <c r="Q333" i="19"/>
  <c r="C333" i="19"/>
  <c r="Q332" i="19"/>
  <c r="C332" i="19"/>
  <c r="Q331" i="19"/>
  <c r="C331" i="19"/>
  <c r="Q330" i="19"/>
  <c r="C330" i="19"/>
  <c r="Q329" i="19"/>
  <c r="C329" i="19"/>
  <c r="Q328" i="19"/>
  <c r="C328" i="19"/>
  <c r="Q327" i="19"/>
  <c r="C327" i="19"/>
  <c r="Q326" i="19"/>
  <c r="C326" i="19"/>
  <c r="Q325" i="19"/>
  <c r="C325" i="19"/>
  <c r="Q324" i="19"/>
  <c r="C324" i="19"/>
  <c r="Q323" i="19"/>
  <c r="C323" i="19"/>
  <c r="Q322" i="19"/>
  <c r="C322" i="19"/>
  <c r="Q321" i="19"/>
  <c r="C321" i="19"/>
  <c r="Q320" i="19"/>
  <c r="C320" i="19"/>
  <c r="Q319" i="19"/>
  <c r="C319" i="19"/>
  <c r="Q318" i="19"/>
  <c r="C318" i="19"/>
  <c r="Q317" i="19"/>
  <c r="C317" i="19"/>
  <c r="Q316" i="19"/>
  <c r="C316" i="19"/>
  <c r="Q315" i="19"/>
  <c r="C315" i="19"/>
  <c r="Q314" i="19"/>
  <c r="C314" i="19"/>
  <c r="Q313" i="19"/>
  <c r="C313" i="19"/>
  <c r="Q312" i="19"/>
  <c r="C312" i="19"/>
  <c r="Q311" i="19"/>
  <c r="C311" i="19"/>
  <c r="W303" i="19" s="1"/>
  <c r="Q310" i="19"/>
  <c r="C310" i="19"/>
  <c r="W304" i="19" s="1"/>
  <c r="Q309" i="19"/>
  <c r="C309" i="19"/>
  <c r="Q308" i="19"/>
  <c r="C308" i="19"/>
  <c r="Q307" i="19"/>
  <c r="C307" i="19"/>
  <c r="C306" i="19"/>
  <c r="C305" i="19"/>
  <c r="Y304" i="19"/>
  <c r="X304" i="19"/>
  <c r="Y303" i="19"/>
  <c r="X303" i="19"/>
  <c r="Y302" i="19"/>
  <c r="X302" i="19"/>
  <c r="Y301" i="19"/>
  <c r="X301" i="19"/>
  <c r="Y300" i="19"/>
  <c r="X300" i="19"/>
  <c r="Y299" i="19"/>
  <c r="X299" i="19"/>
  <c r="Y298" i="19"/>
  <c r="X298" i="19"/>
  <c r="Y297" i="19"/>
  <c r="X297" i="19"/>
  <c r="C296" i="19"/>
  <c r="C295" i="19"/>
  <c r="C294" i="19"/>
  <c r="C293" i="19"/>
  <c r="Q292" i="19"/>
  <c r="C292" i="19"/>
  <c r="Q291" i="19"/>
  <c r="C291" i="19"/>
  <c r="Q290" i="19"/>
  <c r="C290" i="19"/>
  <c r="Q289" i="19"/>
  <c r="C289" i="19"/>
  <c r="Q288" i="19"/>
  <c r="C288" i="19"/>
  <c r="Q287" i="19"/>
  <c r="C287" i="19"/>
  <c r="Q286" i="19"/>
  <c r="C286" i="19"/>
  <c r="Q285" i="19"/>
  <c r="C285" i="19"/>
  <c r="Q284" i="19"/>
  <c r="C284" i="19"/>
  <c r="Q283" i="19"/>
  <c r="C283" i="19"/>
  <c r="Q282" i="19"/>
  <c r="C282" i="19"/>
  <c r="Q281" i="19"/>
  <c r="C281" i="19"/>
  <c r="Q280" i="19"/>
  <c r="C280" i="19"/>
  <c r="Q279" i="19"/>
  <c r="C279" i="19"/>
  <c r="Q278" i="19"/>
  <c r="C278" i="19"/>
  <c r="Q277" i="19"/>
  <c r="C277" i="19"/>
  <c r="Q276" i="19"/>
  <c r="C276" i="19"/>
  <c r="Q275" i="19"/>
  <c r="C275" i="19"/>
  <c r="Q274" i="19"/>
  <c r="C274" i="19"/>
  <c r="Q273" i="19"/>
  <c r="C273" i="19"/>
  <c r="Q272" i="19"/>
  <c r="C272" i="19"/>
  <c r="Q271" i="19"/>
  <c r="C271" i="19"/>
  <c r="Q270" i="19"/>
  <c r="C270" i="19"/>
  <c r="Q269" i="19"/>
  <c r="C269" i="19"/>
  <c r="Q268" i="19"/>
  <c r="C268" i="19"/>
  <c r="Q267" i="19"/>
  <c r="C267" i="19"/>
  <c r="Q266" i="19"/>
  <c r="C266" i="19"/>
  <c r="Q265" i="19"/>
  <c r="C265" i="19"/>
  <c r="Q264" i="19"/>
  <c r="C264" i="19"/>
  <c r="Q263" i="19"/>
  <c r="C263" i="19"/>
  <c r="Q262" i="19"/>
  <c r="C262" i="19"/>
  <c r="Q261" i="19"/>
  <c r="C261" i="19"/>
  <c r="Q260" i="19"/>
  <c r="C260" i="19"/>
  <c r="Q259" i="19"/>
  <c r="C259" i="19"/>
  <c r="Q258" i="19"/>
  <c r="C258" i="19"/>
  <c r="Q257" i="19"/>
  <c r="C257" i="19"/>
  <c r="Q256" i="19"/>
  <c r="C256" i="19"/>
  <c r="Q255" i="19"/>
  <c r="C255" i="19"/>
  <c r="Q254" i="19"/>
  <c r="C254" i="19"/>
  <c r="Q253" i="19"/>
  <c r="C253" i="19"/>
  <c r="Q252" i="19"/>
  <c r="C252" i="19"/>
  <c r="Q251" i="19"/>
  <c r="C251" i="19"/>
  <c r="Q250" i="19"/>
  <c r="C250" i="19"/>
  <c r="Q249" i="19"/>
  <c r="C249" i="19"/>
  <c r="Q248" i="19"/>
  <c r="C248" i="19"/>
  <c r="Q247" i="19"/>
  <c r="C247" i="19"/>
  <c r="Q246" i="19"/>
  <c r="C246" i="19"/>
  <c r="Q245" i="19"/>
  <c r="C245" i="19"/>
  <c r="Q244" i="19"/>
  <c r="C244" i="19"/>
  <c r="Q243" i="19"/>
  <c r="C243" i="19"/>
  <c r="Q242" i="19"/>
  <c r="C242" i="19"/>
  <c r="Q241" i="19"/>
  <c r="C241" i="19"/>
  <c r="Q240" i="19"/>
  <c r="C240" i="19"/>
  <c r="Q239" i="19"/>
  <c r="C239" i="19"/>
  <c r="Q238" i="19"/>
  <c r="C238" i="19"/>
  <c r="Q237" i="19"/>
  <c r="C237" i="19"/>
  <c r="C236" i="19"/>
  <c r="Y235" i="19"/>
  <c r="X235" i="19"/>
  <c r="W235" i="19"/>
  <c r="Y234" i="19"/>
  <c r="X234" i="19"/>
  <c r="Y233" i="19"/>
  <c r="X233" i="19"/>
  <c r="Y232" i="19"/>
  <c r="X232" i="19"/>
  <c r="Y231" i="19"/>
  <c r="X231" i="19"/>
  <c r="Y230" i="19"/>
  <c r="X230" i="19"/>
  <c r="Y229" i="19"/>
  <c r="X229" i="19"/>
  <c r="Y228" i="19"/>
  <c r="X228" i="19"/>
  <c r="C227" i="19"/>
  <c r="C226" i="19"/>
  <c r="C225" i="19"/>
  <c r="C224" i="19"/>
  <c r="Q223" i="19"/>
  <c r="C223" i="19"/>
  <c r="Q222" i="19"/>
  <c r="C222" i="19"/>
  <c r="Q221" i="19"/>
  <c r="C221" i="19"/>
  <c r="Q220" i="19"/>
  <c r="C220" i="19"/>
  <c r="Q219" i="19"/>
  <c r="C219" i="19"/>
  <c r="Q218" i="19"/>
  <c r="C218" i="19"/>
  <c r="Q217" i="19"/>
  <c r="C217" i="19"/>
  <c r="Q216" i="19"/>
  <c r="C216" i="19"/>
  <c r="Q215" i="19"/>
  <c r="C215" i="19"/>
  <c r="Q214" i="19"/>
  <c r="C214" i="19"/>
  <c r="Q213" i="19"/>
  <c r="C213" i="19"/>
  <c r="Q212" i="19"/>
  <c r="C212" i="19"/>
  <c r="Q211" i="19"/>
  <c r="C211" i="19"/>
  <c r="Q210" i="19"/>
  <c r="C210" i="19"/>
  <c r="Q209" i="19"/>
  <c r="C209" i="19"/>
  <c r="Q208" i="19"/>
  <c r="C208" i="19"/>
  <c r="Q207" i="19"/>
  <c r="C207" i="19"/>
  <c r="Q206" i="19"/>
  <c r="C206" i="19"/>
  <c r="Q205" i="19"/>
  <c r="C205" i="19"/>
  <c r="Q204" i="19"/>
  <c r="C204" i="19"/>
  <c r="Q203" i="19"/>
  <c r="C203" i="19"/>
  <c r="Q202" i="19"/>
  <c r="C202" i="19"/>
  <c r="Q201" i="19"/>
  <c r="C201" i="19"/>
  <c r="Q200" i="19"/>
  <c r="C200" i="19"/>
  <c r="Q199" i="19"/>
  <c r="C199" i="19"/>
  <c r="Q198" i="19"/>
  <c r="C198" i="19"/>
  <c r="Q197" i="19"/>
  <c r="C197" i="19"/>
  <c r="Q196" i="19"/>
  <c r="C196" i="19"/>
  <c r="Q195" i="19"/>
  <c r="C195" i="19"/>
  <c r="Q194" i="19"/>
  <c r="C194" i="19"/>
  <c r="Q193" i="19"/>
  <c r="C193" i="19"/>
  <c r="Q192" i="19"/>
  <c r="C192" i="19"/>
  <c r="Q191" i="19"/>
  <c r="C191" i="19"/>
  <c r="Q190" i="19"/>
  <c r="C190" i="19"/>
  <c r="Q189" i="19"/>
  <c r="C189" i="19"/>
  <c r="Q188" i="19"/>
  <c r="C188" i="19"/>
  <c r="Q187" i="19"/>
  <c r="C187" i="19"/>
  <c r="Q186" i="19"/>
  <c r="C186" i="19"/>
  <c r="Q185" i="19"/>
  <c r="C185" i="19"/>
  <c r="Q184" i="19"/>
  <c r="C184" i="19"/>
  <c r="Q183" i="19"/>
  <c r="C183" i="19"/>
  <c r="Q182" i="19"/>
  <c r="C182" i="19"/>
  <c r="Q181" i="19"/>
  <c r="C181" i="19"/>
  <c r="Q180" i="19"/>
  <c r="C180" i="19"/>
  <c r="Q179" i="19"/>
  <c r="C179" i="19"/>
  <c r="Q178" i="19"/>
  <c r="C178" i="19"/>
  <c r="Q177" i="19"/>
  <c r="C177" i="19"/>
  <c r="Q176" i="19"/>
  <c r="C176" i="19"/>
  <c r="Q175" i="19"/>
  <c r="C175" i="19"/>
  <c r="Q174" i="19"/>
  <c r="C174" i="19"/>
  <c r="Q173" i="19"/>
  <c r="C173" i="19"/>
  <c r="Q172" i="19"/>
  <c r="C172" i="19"/>
  <c r="Q171" i="19"/>
  <c r="C171" i="19"/>
  <c r="Q170" i="19"/>
  <c r="C170" i="19"/>
  <c r="Q169" i="19"/>
  <c r="C169" i="19"/>
  <c r="Q168" i="19"/>
  <c r="C168" i="19"/>
  <c r="Y167" i="19"/>
  <c r="X167" i="19"/>
  <c r="Y166" i="19"/>
  <c r="X166" i="19"/>
  <c r="Y165" i="19"/>
  <c r="X165" i="19"/>
  <c r="Y164" i="19"/>
  <c r="X164" i="19"/>
  <c r="Y163" i="19"/>
  <c r="X163" i="19"/>
  <c r="Y162" i="19"/>
  <c r="X162" i="19"/>
  <c r="Y161" i="19"/>
  <c r="X161" i="19"/>
  <c r="Y160" i="19"/>
  <c r="X160" i="19"/>
  <c r="C159" i="19"/>
  <c r="C158" i="19"/>
  <c r="C157" i="19"/>
  <c r="C156" i="19"/>
  <c r="Q155" i="19"/>
  <c r="C155" i="19"/>
  <c r="Q154" i="19"/>
  <c r="C154" i="19"/>
  <c r="Q153" i="19"/>
  <c r="C153" i="19"/>
  <c r="Q152" i="19"/>
  <c r="C152" i="19"/>
  <c r="Q151" i="19"/>
  <c r="C151" i="19"/>
  <c r="Q150" i="19"/>
  <c r="C150" i="19"/>
  <c r="Q149" i="19"/>
  <c r="C149" i="19"/>
  <c r="Q148" i="19"/>
  <c r="C148" i="19"/>
  <c r="Q147" i="19"/>
  <c r="C147" i="19"/>
  <c r="Q146" i="19"/>
  <c r="C146" i="19"/>
  <c r="Q145" i="19"/>
  <c r="C145" i="19"/>
  <c r="Q144" i="19"/>
  <c r="C144" i="19"/>
  <c r="Q143" i="19"/>
  <c r="C143" i="19"/>
  <c r="Q142" i="19"/>
  <c r="C142" i="19"/>
  <c r="Q141" i="19"/>
  <c r="C141" i="19"/>
  <c r="Q140" i="19"/>
  <c r="C140" i="19"/>
  <c r="Q139" i="19"/>
  <c r="C139" i="19"/>
  <c r="Q138" i="19"/>
  <c r="C138" i="19"/>
  <c r="Q137" i="19"/>
  <c r="C137" i="19"/>
  <c r="Q136" i="19"/>
  <c r="C136" i="19"/>
  <c r="Q135" i="19"/>
  <c r="C135" i="19"/>
  <c r="Q134" i="19"/>
  <c r="C134" i="19"/>
  <c r="Q133" i="19"/>
  <c r="C133" i="19"/>
  <c r="Q132" i="19"/>
  <c r="C132" i="19"/>
  <c r="Q131" i="19"/>
  <c r="C131" i="19"/>
  <c r="Q130" i="19"/>
  <c r="C130" i="19"/>
  <c r="Q129" i="19"/>
  <c r="C129" i="19"/>
  <c r="Q128" i="19"/>
  <c r="C128" i="19"/>
  <c r="Q127" i="19"/>
  <c r="C127" i="19"/>
  <c r="Q126" i="19"/>
  <c r="C126" i="19"/>
  <c r="Q125" i="19"/>
  <c r="C125" i="19"/>
  <c r="Q124" i="19"/>
  <c r="C124" i="19"/>
  <c r="Q123" i="19"/>
  <c r="C123" i="19"/>
  <c r="Q122" i="19"/>
  <c r="C122" i="19"/>
  <c r="Q121" i="19"/>
  <c r="C121" i="19"/>
  <c r="Q120" i="19"/>
  <c r="C120" i="19"/>
  <c r="Q119" i="19"/>
  <c r="C119" i="19"/>
  <c r="Q118" i="19"/>
  <c r="C118" i="19"/>
  <c r="Q117" i="19"/>
  <c r="C117" i="19"/>
  <c r="Q116" i="19"/>
  <c r="C116" i="19"/>
  <c r="Q115" i="19"/>
  <c r="C115" i="19"/>
  <c r="Q114" i="19"/>
  <c r="C114" i="19"/>
  <c r="Q113" i="19"/>
  <c r="C113" i="19"/>
  <c r="Q112" i="19"/>
  <c r="C112" i="19"/>
  <c r="Q111" i="19"/>
  <c r="C111" i="19"/>
  <c r="Q110" i="19"/>
  <c r="C110" i="19"/>
  <c r="Q109" i="19"/>
  <c r="C109" i="19"/>
  <c r="Q108" i="19"/>
  <c r="C108" i="19"/>
  <c r="Q107" i="19"/>
  <c r="C107" i="19"/>
  <c r="Q106" i="19"/>
  <c r="C106" i="19"/>
  <c r="Q105" i="19"/>
  <c r="C105" i="19"/>
  <c r="Q104" i="19"/>
  <c r="C104" i="19"/>
  <c r="Q103" i="19"/>
  <c r="C103" i="19"/>
  <c r="Q102" i="19"/>
  <c r="C102" i="19"/>
  <c r="Q101" i="19"/>
  <c r="C101" i="19"/>
  <c r="Q100" i="19"/>
  <c r="C100" i="19"/>
  <c r="C99" i="19"/>
  <c r="Y98" i="19"/>
  <c r="X98" i="19"/>
  <c r="Y97" i="19"/>
  <c r="X97" i="19"/>
  <c r="Y96" i="19"/>
  <c r="X96" i="19"/>
  <c r="Y95" i="19"/>
  <c r="X95" i="19"/>
  <c r="Y94" i="19"/>
  <c r="X94" i="19"/>
  <c r="Y93" i="19"/>
  <c r="X93" i="19"/>
  <c r="Y92" i="19"/>
  <c r="X92" i="19"/>
  <c r="Y91" i="19"/>
  <c r="X91" i="19"/>
  <c r="C90" i="19"/>
  <c r="C89" i="19"/>
  <c r="C88" i="19"/>
  <c r="C87" i="19"/>
  <c r="C86" i="19"/>
  <c r="C85" i="19"/>
  <c r="C84" i="19"/>
  <c r="Q83" i="19"/>
  <c r="C83" i="19"/>
  <c r="Q82" i="19"/>
  <c r="C82" i="19"/>
  <c r="Q81" i="19"/>
  <c r="C81" i="19"/>
  <c r="Q80" i="19"/>
  <c r="C80" i="19"/>
  <c r="Q79" i="19"/>
  <c r="C79" i="19"/>
  <c r="Q78" i="19"/>
  <c r="C78" i="19"/>
  <c r="Q77" i="19"/>
  <c r="C77" i="19"/>
  <c r="Q76" i="19"/>
  <c r="C76" i="19"/>
  <c r="Q75" i="19"/>
  <c r="C75" i="19"/>
  <c r="Q74" i="19"/>
  <c r="C74" i="19"/>
  <c r="Q73" i="19"/>
  <c r="C73" i="19"/>
  <c r="Q72" i="19"/>
  <c r="C72" i="19"/>
  <c r="Q71" i="19"/>
  <c r="C71" i="19"/>
  <c r="Q70" i="19"/>
  <c r="C70" i="19"/>
  <c r="Q69" i="19"/>
  <c r="C69" i="19"/>
  <c r="Q68" i="19"/>
  <c r="C68" i="19"/>
  <c r="Q67" i="19"/>
  <c r="C67" i="19"/>
  <c r="Q66" i="19"/>
  <c r="C66" i="19"/>
  <c r="Q65" i="19"/>
  <c r="C65" i="19"/>
  <c r="Q64" i="19"/>
  <c r="C64" i="19"/>
  <c r="Q63" i="19"/>
  <c r="C63" i="19"/>
  <c r="Q62" i="19"/>
  <c r="C62" i="19"/>
  <c r="Q61" i="19"/>
  <c r="C61" i="19"/>
  <c r="Q60" i="19"/>
  <c r="C60" i="19"/>
  <c r="Q59" i="19"/>
  <c r="C59" i="19"/>
  <c r="Q58" i="19"/>
  <c r="C58" i="19"/>
  <c r="Q57" i="19"/>
  <c r="C57" i="19"/>
  <c r="Q56" i="19"/>
  <c r="C56" i="19"/>
  <c r="Q55" i="19"/>
  <c r="C55" i="19"/>
  <c r="Q54" i="19"/>
  <c r="C54" i="19"/>
  <c r="Q53" i="19"/>
  <c r="C53" i="19"/>
  <c r="Q52" i="19"/>
  <c r="C52" i="19"/>
  <c r="Q51" i="19"/>
  <c r="C51" i="19"/>
  <c r="Q50" i="19"/>
  <c r="C50" i="19"/>
  <c r="Q49" i="19"/>
  <c r="C49" i="19"/>
  <c r="Q48" i="19"/>
  <c r="C48" i="19"/>
  <c r="Q47" i="19"/>
  <c r="C47" i="19"/>
  <c r="Q46" i="19"/>
  <c r="C46" i="19"/>
  <c r="Q45" i="19"/>
  <c r="C45" i="19"/>
  <c r="Q44" i="19"/>
  <c r="C44" i="19"/>
  <c r="Q43" i="19"/>
  <c r="C43" i="19"/>
  <c r="Q42" i="19"/>
  <c r="C42" i="19"/>
  <c r="Q41" i="19"/>
  <c r="C41" i="19"/>
  <c r="Q40" i="19"/>
  <c r="C40" i="19"/>
  <c r="Q39" i="19"/>
  <c r="C39" i="19"/>
  <c r="Q38" i="19"/>
  <c r="C38" i="19"/>
  <c r="Q37" i="19"/>
  <c r="C37" i="19"/>
  <c r="Q36" i="19"/>
  <c r="C36" i="19"/>
  <c r="Q35" i="19"/>
  <c r="C35" i="19"/>
  <c r="Q34" i="19"/>
  <c r="C34" i="19"/>
  <c r="Q33" i="19"/>
  <c r="C33" i="19"/>
  <c r="Q32" i="19"/>
  <c r="C32" i="19"/>
  <c r="Y27" i="19"/>
  <c r="X27" i="19"/>
  <c r="Y26" i="19"/>
  <c r="X26" i="19"/>
  <c r="Y25" i="19"/>
  <c r="X25" i="19"/>
  <c r="Y24" i="19"/>
  <c r="X24" i="19"/>
  <c r="Y23" i="19"/>
  <c r="X23" i="19"/>
  <c r="Y22" i="19"/>
  <c r="X22" i="19"/>
  <c r="Y21" i="19"/>
  <c r="X21" i="19"/>
  <c r="Y20" i="19"/>
  <c r="X20" i="19"/>
  <c r="Q568" i="4"/>
  <c r="C568" i="4"/>
  <c r="Q567" i="4"/>
  <c r="C567" i="4"/>
  <c r="Q566" i="4"/>
  <c r="C566" i="4"/>
  <c r="Q565" i="4"/>
  <c r="C565" i="4"/>
  <c r="Q564" i="4"/>
  <c r="C564" i="4"/>
  <c r="Q563" i="4"/>
  <c r="C563" i="4"/>
  <c r="Q562" i="4"/>
  <c r="C562" i="4"/>
  <c r="Q561" i="4"/>
  <c r="C561" i="4"/>
  <c r="Q560" i="4"/>
  <c r="C560" i="4"/>
  <c r="Q559" i="4"/>
  <c r="C559" i="4"/>
  <c r="Q558" i="4"/>
  <c r="C558" i="4"/>
  <c r="Q557" i="4"/>
  <c r="C557" i="4"/>
  <c r="Q556" i="4"/>
  <c r="C556" i="4"/>
  <c r="Q555" i="4"/>
  <c r="C555" i="4"/>
  <c r="Q554" i="4"/>
  <c r="C554" i="4"/>
  <c r="Q553" i="4"/>
  <c r="C553" i="4"/>
  <c r="Q552" i="4"/>
  <c r="C552" i="4"/>
  <c r="Q551" i="4"/>
  <c r="C551" i="4"/>
  <c r="Q550" i="4"/>
  <c r="C550" i="4"/>
  <c r="Q549" i="4"/>
  <c r="C549" i="4"/>
  <c r="Q548" i="4"/>
  <c r="C548" i="4"/>
  <c r="Q547" i="4"/>
  <c r="C547" i="4"/>
  <c r="Q546" i="4"/>
  <c r="C546" i="4"/>
  <c r="Q545" i="4"/>
  <c r="C545" i="4"/>
  <c r="Q544" i="4"/>
  <c r="C544" i="4"/>
  <c r="Q543" i="4"/>
  <c r="C543" i="4"/>
  <c r="Q542" i="4"/>
  <c r="C542" i="4"/>
  <c r="Q541" i="4"/>
  <c r="C541" i="4"/>
  <c r="Q540" i="4"/>
  <c r="C540" i="4"/>
  <c r="Q539" i="4"/>
  <c r="C539" i="4"/>
  <c r="Q538" i="4"/>
  <c r="C538" i="4"/>
  <c r="Q537" i="4"/>
  <c r="C537" i="4"/>
  <c r="Q536" i="4"/>
  <c r="C536" i="4"/>
  <c r="Q535" i="4"/>
  <c r="C535" i="4"/>
  <c r="Q534" i="4"/>
  <c r="C534" i="4"/>
  <c r="Q533" i="4"/>
  <c r="C533" i="4"/>
  <c r="Q532" i="4"/>
  <c r="C532" i="4"/>
  <c r="Q531" i="4"/>
  <c r="C531" i="4"/>
  <c r="Q530" i="4"/>
  <c r="C530" i="4"/>
  <c r="Q529" i="4"/>
  <c r="C529" i="4"/>
  <c r="Q528" i="4"/>
  <c r="C528" i="4"/>
  <c r="Q527" i="4"/>
  <c r="C527" i="4"/>
  <c r="Q526" i="4"/>
  <c r="C526" i="4"/>
  <c r="Q525" i="4"/>
  <c r="C525" i="4"/>
  <c r="Q524" i="4"/>
  <c r="C524" i="4"/>
  <c r="Q523" i="4"/>
  <c r="C523" i="4"/>
  <c r="Q522" i="4"/>
  <c r="C522" i="4"/>
  <c r="Q521" i="4"/>
  <c r="C521" i="4"/>
  <c r="Q520" i="4"/>
  <c r="C520" i="4"/>
  <c r="Q519" i="4"/>
  <c r="C519" i="4"/>
  <c r="Q518" i="4"/>
  <c r="C518" i="4"/>
  <c r="Q517" i="4"/>
  <c r="C517" i="4"/>
  <c r="Q516" i="4"/>
  <c r="C516" i="4"/>
  <c r="Q515" i="4"/>
  <c r="C515" i="4"/>
  <c r="Q514" i="4"/>
  <c r="C514" i="4"/>
  <c r="Q513" i="4"/>
  <c r="C513" i="4"/>
  <c r="C512" i="4"/>
  <c r="Y511" i="4"/>
  <c r="X511" i="4"/>
  <c r="Y510" i="4"/>
  <c r="X510" i="4"/>
  <c r="Y509" i="4"/>
  <c r="X509" i="4"/>
  <c r="Y508" i="4"/>
  <c r="X508" i="4"/>
  <c r="Y507" i="4"/>
  <c r="X507" i="4"/>
  <c r="Y506" i="4"/>
  <c r="X506" i="4"/>
  <c r="Y505" i="4"/>
  <c r="X505" i="4"/>
  <c r="Y504" i="4"/>
  <c r="X504" i="4"/>
  <c r="C503" i="4"/>
  <c r="C502" i="4"/>
  <c r="C501" i="4"/>
  <c r="C500" i="4"/>
  <c r="Q499" i="4"/>
  <c r="C499" i="4"/>
  <c r="Q498" i="4"/>
  <c r="C498" i="4"/>
  <c r="Q497" i="4"/>
  <c r="C497" i="4"/>
  <c r="Q496" i="4"/>
  <c r="C496" i="4"/>
  <c r="Q495" i="4"/>
  <c r="C495" i="4"/>
  <c r="Q494" i="4"/>
  <c r="C494" i="4"/>
  <c r="Q493" i="4"/>
  <c r="C493" i="4"/>
  <c r="Q492" i="4"/>
  <c r="C492" i="4"/>
  <c r="Q491" i="4"/>
  <c r="C491" i="4"/>
  <c r="Q490" i="4"/>
  <c r="C490" i="4"/>
  <c r="Q489" i="4"/>
  <c r="C489" i="4"/>
  <c r="Q488" i="4"/>
  <c r="C488" i="4"/>
  <c r="Q487" i="4"/>
  <c r="C487" i="4"/>
  <c r="Q486" i="4"/>
  <c r="C486" i="4"/>
  <c r="Q485" i="4"/>
  <c r="C485" i="4"/>
  <c r="Q484" i="4"/>
  <c r="C484" i="4"/>
  <c r="Q483" i="4"/>
  <c r="C483" i="4"/>
  <c r="Q482" i="4"/>
  <c r="C482" i="4"/>
  <c r="Q481" i="4"/>
  <c r="C481" i="4"/>
  <c r="Q480" i="4"/>
  <c r="C480" i="4"/>
  <c r="Q479" i="4"/>
  <c r="C479" i="4"/>
  <c r="Q478" i="4"/>
  <c r="C478" i="4"/>
  <c r="Q477" i="4"/>
  <c r="C477" i="4"/>
  <c r="Q476" i="4"/>
  <c r="C476" i="4"/>
  <c r="Q475" i="4"/>
  <c r="C475" i="4"/>
  <c r="Q474" i="4"/>
  <c r="C474" i="4"/>
  <c r="Q473" i="4"/>
  <c r="C473" i="4"/>
  <c r="Q472" i="4"/>
  <c r="C472" i="4"/>
  <c r="Q471" i="4"/>
  <c r="C471" i="4"/>
  <c r="Q470" i="4"/>
  <c r="C470" i="4"/>
  <c r="Q469" i="4"/>
  <c r="C469" i="4"/>
  <c r="Q468" i="4"/>
  <c r="C468" i="4"/>
  <c r="Q467" i="4"/>
  <c r="C467" i="4"/>
  <c r="Q466" i="4"/>
  <c r="C466" i="4"/>
  <c r="Q465" i="4"/>
  <c r="C465" i="4"/>
  <c r="Q464" i="4"/>
  <c r="C464" i="4"/>
  <c r="Q463" i="4"/>
  <c r="C463" i="4"/>
  <c r="Q462" i="4"/>
  <c r="C462" i="4"/>
  <c r="Q461" i="4"/>
  <c r="C461" i="4"/>
  <c r="Q460" i="4"/>
  <c r="C460" i="4"/>
  <c r="Q459" i="4"/>
  <c r="C459" i="4"/>
  <c r="Q458" i="4"/>
  <c r="C458" i="4"/>
  <c r="Q457" i="4"/>
  <c r="C457" i="4"/>
  <c r="Q456" i="4"/>
  <c r="C456" i="4"/>
  <c r="Q455" i="4"/>
  <c r="C455" i="4"/>
  <c r="Q454" i="4"/>
  <c r="C454" i="4"/>
  <c r="Q453" i="4"/>
  <c r="C453" i="4"/>
  <c r="Q452" i="4"/>
  <c r="C452" i="4"/>
  <c r="Q451" i="4"/>
  <c r="C451" i="4"/>
  <c r="Q450" i="4"/>
  <c r="C450" i="4"/>
  <c r="Q449" i="4"/>
  <c r="C449" i="4"/>
  <c r="Q448" i="4"/>
  <c r="C448" i="4"/>
  <c r="Q447" i="4"/>
  <c r="C447" i="4"/>
  <c r="Q446" i="4"/>
  <c r="C446" i="4"/>
  <c r="Q445" i="4"/>
  <c r="C445" i="4"/>
  <c r="Q444" i="4"/>
  <c r="C444" i="4"/>
  <c r="Q443" i="4"/>
  <c r="C443" i="4"/>
  <c r="Y442" i="4"/>
  <c r="X442" i="4"/>
  <c r="Y441" i="4"/>
  <c r="X441" i="4"/>
  <c r="W23" i="5" l="1"/>
  <c r="W301" i="19"/>
  <c r="W302" i="19"/>
  <c r="AB331" i="5"/>
  <c r="AC331" i="5" s="1"/>
  <c r="J331" i="5" s="1"/>
  <c r="W155" i="5"/>
  <c r="W152" i="5"/>
  <c r="Z196" i="5"/>
  <c r="Z198" i="5"/>
  <c r="W108" i="5"/>
  <c r="W20" i="5"/>
  <c r="Z66" i="5"/>
  <c r="W299" i="19"/>
  <c r="Z108" i="5"/>
  <c r="W300" i="19"/>
  <c r="W298" i="19"/>
  <c r="W153" i="5"/>
  <c r="AB330" i="5"/>
  <c r="W109" i="5"/>
  <c r="AB328" i="5"/>
  <c r="W66" i="5"/>
  <c r="AB329" i="5"/>
  <c r="Z155" i="5"/>
  <c r="W511" i="19"/>
  <c r="W373" i="19"/>
  <c r="W167" i="19"/>
  <c r="W110" i="5"/>
  <c r="W196" i="5"/>
  <c r="W198" i="5"/>
  <c r="W197" i="5"/>
  <c r="W506" i="19"/>
  <c r="W437" i="19"/>
  <c r="W97" i="19"/>
  <c r="Z505" i="19"/>
  <c r="W504" i="19"/>
  <c r="W367" i="19"/>
  <c r="W98" i="19"/>
  <c r="W22" i="19"/>
  <c r="W27" i="19"/>
  <c r="W20" i="19"/>
  <c r="W23" i="19"/>
  <c r="W91" i="19"/>
  <c r="W228" i="19"/>
  <c r="W160" i="19"/>
  <c r="W161" i="19"/>
  <c r="Z95" i="19"/>
  <c r="W25" i="19"/>
  <c r="W24" i="19"/>
  <c r="W231" i="19"/>
  <c r="Z367" i="19"/>
  <c r="W165" i="19"/>
  <c r="W435" i="19"/>
  <c r="W505" i="19"/>
  <c r="Z229" i="19"/>
  <c r="W229" i="19"/>
  <c r="W297" i="19"/>
  <c r="W441" i="19"/>
  <c r="Z510" i="19"/>
  <c r="Z230" i="19"/>
  <c r="W366" i="19"/>
  <c r="W368" i="19"/>
  <c r="Z441" i="19"/>
  <c r="Z511" i="19"/>
  <c r="W510" i="19"/>
  <c r="W508" i="19"/>
  <c r="W509" i="19"/>
  <c r="Z442" i="19"/>
  <c r="W439" i="19"/>
  <c r="Z436" i="19"/>
  <c r="W436" i="19"/>
  <c r="W440" i="19"/>
  <c r="Z372" i="19"/>
  <c r="W372" i="19"/>
  <c r="W370" i="19"/>
  <c r="W371" i="19"/>
  <c r="Z298" i="19"/>
  <c r="Z304" i="19"/>
  <c r="Z303" i="19"/>
  <c r="Z233" i="19"/>
  <c r="W233" i="19"/>
  <c r="Z234" i="19"/>
  <c r="W234" i="19"/>
  <c r="W232" i="19"/>
  <c r="Z162" i="19"/>
  <c r="Z164" i="19"/>
  <c r="W162" i="19"/>
  <c r="W93" i="19"/>
  <c r="W94" i="19"/>
  <c r="W95" i="19"/>
  <c r="Z21" i="19"/>
  <c r="W21" i="19"/>
  <c r="Z22" i="19"/>
  <c r="Z24" i="19"/>
  <c r="W511" i="4"/>
  <c r="W508" i="4"/>
  <c r="W441" i="4"/>
  <c r="W510" i="4"/>
  <c r="Z26" i="19"/>
  <c r="Z91" i="19"/>
  <c r="W96" i="19"/>
  <c r="Z160" i="19"/>
  <c r="W166" i="19"/>
  <c r="W230" i="19"/>
  <c r="Z299" i="19"/>
  <c r="Z368" i="19"/>
  <c r="W369" i="19"/>
  <c r="Z437" i="19"/>
  <c r="W438" i="19"/>
  <c r="W507" i="19"/>
  <c r="Z21" i="5"/>
  <c r="Z23" i="5"/>
  <c r="AA23" i="5" s="1"/>
  <c r="W22" i="5"/>
  <c r="W21" i="5"/>
  <c r="Z65" i="5"/>
  <c r="Z110" i="5"/>
  <c r="Z152" i="5"/>
  <c r="Z199" i="5"/>
  <c r="AA199" i="5" s="1"/>
  <c r="W506" i="4"/>
  <c r="W504" i="4"/>
  <c r="W26" i="19"/>
  <c r="Z98" i="19"/>
  <c r="W92" i="19"/>
  <c r="Z67" i="5"/>
  <c r="AA67" i="5" s="1"/>
  <c r="W65" i="5"/>
  <c r="W64" i="5"/>
  <c r="W154" i="5"/>
  <c r="W509" i="4"/>
  <c r="Z20" i="19"/>
  <c r="Z25" i="19"/>
  <c r="Z92" i="19"/>
  <c r="Z94" i="19"/>
  <c r="W163" i="19"/>
  <c r="W164" i="19"/>
  <c r="Z232" i="19"/>
  <c r="Z300" i="19"/>
  <c r="Z302" i="19"/>
  <c r="Z369" i="19"/>
  <c r="Z371" i="19"/>
  <c r="Z438" i="19"/>
  <c r="Z507" i="19"/>
  <c r="Z509" i="19"/>
  <c r="Z22" i="5"/>
  <c r="Z109" i="5"/>
  <c r="AA109" i="5" s="1"/>
  <c r="Z153" i="5"/>
  <c r="W442" i="4"/>
  <c r="W505" i="4"/>
  <c r="Z441" i="4"/>
  <c r="Z23" i="19"/>
  <c r="Z27" i="19"/>
  <c r="Z93" i="19"/>
  <c r="Z97" i="19"/>
  <c r="Z163" i="19"/>
  <c r="Z167" i="19"/>
  <c r="Z231" i="19"/>
  <c r="Z235" i="19"/>
  <c r="AA235" i="19" s="1"/>
  <c r="Z297" i="19"/>
  <c r="Z301" i="19"/>
  <c r="Z366" i="19"/>
  <c r="Z435" i="19"/>
  <c r="Z439" i="19"/>
  <c r="Z504" i="19"/>
  <c r="Z508" i="19"/>
  <c r="Z20" i="5"/>
  <c r="AA20" i="5" s="1"/>
  <c r="Z64" i="5"/>
  <c r="Z111" i="5"/>
  <c r="Z154" i="5"/>
  <c r="Z197" i="5"/>
  <c r="Z161" i="19"/>
  <c r="Z165" i="19"/>
  <c r="W507" i="4"/>
  <c r="Z504" i="4"/>
  <c r="Z506" i="4"/>
  <c r="Z508" i="4"/>
  <c r="Z510" i="4"/>
  <c r="C67" i="20"/>
  <c r="AC66" i="20" s="1"/>
  <c r="E66" i="20" s="1"/>
  <c r="J20" i="20"/>
  <c r="E20" i="20"/>
  <c r="L20" i="20"/>
  <c r="H20" i="20"/>
  <c r="F20" i="20" s="1"/>
  <c r="H23" i="20"/>
  <c r="J23" i="20"/>
  <c r="F23" i="20"/>
  <c r="L23" i="20"/>
  <c r="E23" i="20"/>
  <c r="AC22" i="20" s="1"/>
  <c r="AA196" i="5"/>
  <c r="Y440" i="4"/>
  <c r="X440" i="4"/>
  <c r="W440" i="4"/>
  <c r="Y439" i="4"/>
  <c r="X439" i="4"/>
  <c r="W439" i="4"/>
  <c r="Y438" i="4"/>
  <c r="X438" i="4"/>
  <c r="W438" i="4"/>
  <c r="AA108" i="5" l="1"/>
  <c r="H331" i="5"/>
  <c r="L331" i="5"/>
  <c r="F331" i="5"/>
  <c r="AA110" i="5"/>
  <c r="AA155" i="5"/>
  <c r="AA152" i="5"/>
  <c r="AA153" i="5"/>
  <c r="AA64" i="5"/>
  <c r="AA65" i="5"/>
  <c r="AA66" i="5"/>
  <c r="AA22" i="5"/>
  <c r="F66" i="20"/>
  <c r="AA21" i="5"/>
  <c r="AA505" i="19"/>
  <c r="AA198" i="5"/>
  <c r="AA304" i="19"/>
  <c r="AA507" i="19"/>
  <c r="AA437" i="19"/>
  <c r="AA439" i="19"/>
  <c r="AA23" i="19"/>
  <c r="H66" i="20"/>
  <c r="L66" i="20"/>
  <c r="J66" i="20" s="1"/>
  <c r="AA303" i="19"/>
  <c r="AA229" i="19"/>
  <c r="AA27" i="19"/>
  <c r="AA24" i="19"/>
  <c r="AA22" i="19"/>
  <c r="AA20" i="19"/>
  <c r="AA93" i="19"/>
  <c r="AA95" i="19"/>
  <c r="AA91" i="19"/>
  <c r="AA234" i="19"/>
  <c r="AA160" i="19"/>
  <c r="AA164" i="19"/>
  <c r="AA161" i="19"/>
  <c r="AA94" i="19"/>
  <c r="AA26" i="19"/>
  <c r="AA232" i="19"/>
  <c r="AA508" i="19"/>
  <c r="AA435" i="19"/>
  <c r="AA441" i="19"/>
  <c r="AA300" i="19"/>
  <c r="AA299" i="19"/>
  <c r="AA301" i="19"/>
  <c r="AA21" i="19"/>
  <c r="AA436" i="19"/>
  <c r="AA438" i="19"/>
  <c r="AA163" i="19"/>
  <c r="Z439" i="4"/>
  <c r="AA439" i="4" s="1"/>
  <c r="L22" i="20"/>
  <c r="H22" i="20"/>
  <c r="F22" i="20" s="1"/>
  <c r="J22" i="20"/>
  <c r="E22" i="20"/>
  <c r="AC21" i="20" s="1"/>
  <c r="Y437" i="4"/>
  <c r="X437" i="4"/>
  <c r="W437" i="4"/>
  <c r="Y436" i="4"/>
  <c r="X436" i="4"/>
  <c r="W436" i="4"/>
  <c r="Y435" i="4"/>
  <c r="X435" i="4"/>
  <c r="W435" i="4"/>
  <c r="C434" i="4"/>
  <c r="Q433" i="4"/>
  <c r="C433" i="4"/>
  <c r="Q432" i="4"/>
  <c r="C432" i="4"/>
  <c r="Q431" i="4"/>
  <c r="C431" i="4"/>
  <c r="Q430" i="4"/>
  <c r="C430" i="4"/>
  <c r="Q429" i="4"/>
  <c r="C429" i="4"/>
  <c r="Q428" i="4"/>
  <c r="C428" i="4"/>
  <c r="Q427" i="4"/>
  <c r="C427" i="4"/>
  <c r="Q426" i="4"/>
  <c r="C426" i="4"/>
  <c r="Q425" i="4"/>
  <c r="C425" i="4"/>
  <c r="Q424" i="4"/>
  <c r="C424" i="4"/>
  <c r="Q423" i="4"/>
  <c r="C423" i="4"/>
  <c r="Q422" i="4"/>
  <c r="C422" i="4"/>
  <c r="Q421" i="4"/>
  <c r="C421" i="4"/>
  <c r="Q420" i="4"/>
  <c r="C420" i="4"/>
  <c r="Q419" i="4"/>
  <c r="C419" i="4"/>
  <c r="Q418" i="4"/>
  <c r="C418" i="4"/>
  <c r="Q417" i="4"/>
  <c r="C417" i="4"/>
  <c r="Q416" i="4"/>
  <c r="C416" i="4"/>
  <c r="Q415" i="4"/>
  <c r="C415" i="4"/>
  <c r="Q414" i="4"/>
  <c r="C414" i="4"/>
  <c r="Q413" i="4"/>
  <c r="C413" i="4"/>
  <c r="Q412" i="4"/>
  <c r="C412" i="4"/>
  <c r="Q411" i="4"/>
  <c r="C411" i="4"/>
  <c r="Q410" i="4"/>
  <c r="C410" i="4"/>
  <c r="Q409" i="4"/>
  <c r="C409" i="4"/>
  <c r="Q408" i="4"/>
  <c r="C408" i="4"/>
  <c r="Q407" i="4"/>
  <c r="C407" i="4"/>
  <c r="Q406" i="4"/>
  <c r="C406" i="4"/>
  <c r="Q405" i="4"/>
  <c r="C405" i="4"/>
  <c r="Q404" i="4"/>
  <c r="C404" i="4"/>
  <c r="Q403" i="4"/>
  <c r="C403" i="4"/>
  <c r="Q402" i="4"/>
  <c r="C402" i="4"/>
  <c r="Q401" i="4"/>
  <c r="C401" i="4"/>
  <c r="Q400" i="4"/>
  <c r="C400" i="4"/>
  <c r="Q399" i="4"/>
  <c r="C399" i="4"/>
  <c r="Q398" i="4"/>
  <c r="C398" i="4"/>
  <c r="Q397" i="4"/>
  <c r="C397" i="4"/>
  <c r="Q396" i="4"/>
  <c r="C396" i="4"/>
  <c r="Q395" i="4"/>
  <c r="C395" i="4"/>
  <c r="Q394" i="4"/>
  <c r="C394" i="4"/>
  <c r="Q393" i="4"/>
  <c r="C393" i="4"/>
  <c r="Q392" i="4"/>
  <c r="C392" i="4"/>
  <c r="Q391" i="4"/>
  <c r="C391" i="4"/>
  <c r="Q390" i="4"/>
  <c r="C390" i="4"/>
  <c r="Q389" i="4"/>
  <c r="C389" i="4"/>
  <c r="Q388" i="4"/>
  <c r="C388" i="4"/>
  <c r="Q387" i="4"/>
  <c r="C387" i="4"/>
  <c r="Q386" i="4"/>
  <c r="C386" i="4"/>
  <c r="Q385" i="4"/>
  <c r="C385" i="4"/>
  <c r="Q384" i="4"/>
  <c r="C384" i="4"/>
  <c r="Q383" i="4"/>
  <c r="C383" i="4"/>
  <c r="Q382" i="4"/>
  <c r="C382" i="4"/>
  <c r="Q381" i="4"/>
  <c r="C381" i="4"/>
  <c r="Q380" i="4"/>
  <c r="C380" i="4"/>
  <c r="Q379" i="4"/>
  <c r="C379" i="4"/>
  <c r="Q378" i="4"/>
  <c r="C378" i="4"/>
  <c r="Q377" i="4"/>
  <c r="C377" i="4"/>
  <c r="Q376" i="4"/>
  <c r="C376" i="4"/>
  <c r="C375" i="4"/>
  <c r="C374" i="4"/>
  <c r="Y373" i="4"/>
  <c r="X373" i="4"/>
  <c r="Y372" i="4"/>
  <c r="X372" i="4"/>
  <c r="Y371" i="4"/>
  <c r="X371" i="4"/>
  <c r="Y370" i="4"/>
  <c r="X370" i="4"/>
  <c r="Y369" i="4"/>
  <c r="X369" i="4"/>
  <c r="Y368" i="4"/>
  <c r="X368" i="4"/>
  <c r="Y367" i="4"/>
  <c r="X367" i="4"/>
  <c r="C331" i="5" l="1"/>
  <c r="AC330" i="5" s="1"/>
  <c r="H330" i="5" s="1"/>
  <c r="AB64" i="5"/>
  <c r="AB67" i="5"/>
  <c r="AC67" i="5" s="1"/>
  <c r="H67" i="5" s="1"/>
  <c r="F67" i="5" s="1"/>
  <c r="C67" i="5" s="1"/>
  <c r="AB66" i="5"/>
  <c r="AB65" i="5"/>
  <c r="AB21" i="5"/>
  <c r="C66" i="20"/>
  <c r="AC65" i="20" s="1"/>
  <c r="AB22" i="5"/>
  <c r="AB20" i="5"/>
  <c r="AB23" i="5"/>
  <c r="AC23" i="5" s="1"/>
  <c r="L23" i="5" s="1"/>
  <c r="W367" i="4"/>
  <c r="W371" i="4"/>
  <c r="W368" i="4"/>
  <c r="W373" i="4"/>
  <c r="W372" i="4"/>
  <c r="W370" i="4"/>
  <c r="W369" i="4"/>
  <c r="Z373" i="4"/>
  <c r="H65" i="20"/>
  <c r="F65" i="20"/>
  <c r="E65" i="20"/>
  <c r="Z435" i="4"/>
  <c r="Z367" i="4"/>
  <c r="Z369" i="4"/>
  <c r="Z371" i="4"/>
  <c r="J21" i="20"/>
  <c r="L21" i="20"/>
  <c r="H21" i="20"/>
  <c r="F21" i="20" s="1"/>
  <c r="E21" i="20"/>
  <c r="L67" i="5"/>
  <c r="Y366" i="4"/>
  <c r="X366" i="4"/>
  <c r="W366" i="4"/>
  <c r="C365" i="4"/>
  <c r="Q364" i="4"/>
  <c r="C364" i="4"/>
  <c r="Q363" i="4"/>
  <c r="C363" i="4"/>
  <c r="Q362" i="4"/>
  <c r="C362" i="4"/>
  <c r="Q361" i="4"/>
  <c r="C361" i="4"/>
  <c r="Q360" i="4"/>
  <c r="C360" i="4"/>
  <c r="Q359" i="4"/>
  <c r="C359" i="4"/>
  <c r="Q358" i="4"/>
  <c r="C358" i="4"/>
  <c r="Q357" i="4"/>
  <c r="C357" i="4"/>
  <c r="Q356" i="4"/>
  <c r="C356" i="4"/>
  <c r="Q355" i="4"/>
  <c r="C355" i="4"/>
  <c r="Q354" i="4"/>
  <c r="C354" i="4"/>
  <c r="Q353" i="4"/>
  <c r="C353" i="4"/>
  <c r="Q352" i="4"/>
  <c r="C352" i="4"/>
  <c r="Q351" i="4"/>
  <c r="C351" i="4"/>
  <c r="Q350" i="4"/>
  <c r="C350" i="4"/>
  <c r="Q349" i="4"/>
  <c r="C349" i="4"/>
  <c r="Q348" i="4"/>
  <c r="C348" i="4"/>
  <c r="Q347" i="4"/>
  <c r="C347" i="4"/>
  <c r="Q346" i="4"/>
  <c r="C346" i="4"/>
  <c r="Q345" i="4"/>
  <c r="C345" i="4"/>
  <c r="Q344" i="4"/>
  <c r="C344" i="4"/>
  <c r="Q343" i="4"/>
  <c r="C343" i="4"/>
  <c r="Q342" i="4"/>
  <c r="C342" i="4"/>
  <c r="Q341" i="4"/>
  <c r="C341" i="4"/>
  <c r="Q340" i="4"/>
  <c r="C340" i="4"/>
  <c r="Q339" i="4"/>
  <c r="C339" i="4"/>
  <c r="Q338" i="4"/>
  <c r="C338" i="4"/>
  <c r="Q337" i="4"/>
  <c r="C337" i="4"/>
  <c r="Q336" i="4"/>
  <c r="C336" i="4"/>
  <c r="Q335" i="4"/>
  <c r="C335" i="4"/>
  <c r="Q334" i="4"/>
  <c r="C334" i="4"/>
  <c r="Q333" i="4"/>
  <c r="C333" i="4"/>
  <c r="Q332" i="4"/>
  <c r="C332" i="4"/>
  <c r="Q331" i="4"/>
  <c r="C331" i="4"/>
  <c r="Q330" i="4"/>
  <c r="C330" i="4"/>
  <c r="Q329" i="4"/>
  <c r="C329" i="4"/>
  <c r="Q328" i="4"/>
  <c r="C328" i="4"/>
  <c r="Q327" i="4"/>
  <c r="C327" i="4"/>
  <c r="Q326" i="4"/>
  <c r="C326" i="4"/>
  <c r="Q325" i="4"/>
  <c r="C325" i="4"/>
  <c r="Q324" i="4"/>
  <c r="C324" i="4"/>
  <c r="Q323" i="4"/>
  <c r="C323" i="4"/>
  <c r="Q322" i="4"/>
  <c r="C322" i="4"/>
  <c r="Q321" i="4"/>
  <c r="C321" i="4"/>
  <c r="Q320" i="4"/>
  <c r="C320" i="4"/>
  <c r="Q319" i="4"/>
  <c r="C319" i="4"/>
  <c r="Q318" i="4"/>
  <c r="C318" i="4"/>
  <c r="Q317" i="4"/>
  <c r="C317" i="4"/>
  <c r="Q316" i="4"/>
  <c r="C316" i="4"/>
  <c r="Q315" i="4"/>
  <c r="C315" i="4"/>
  <c r="Q314" i="4"/>
  <c r="C314" i="4"/>
  <c r="Q313" i="4"/>
  <c r="C313" i="4"/>
  <c r="Q312" i="4"/>
  <c r="C312" i="4"/>
  <c r="Q311" i="4"/>
  <c r="C311" i="4"/>
  <c r="Q310" i="4"/>
  <c r="C310" i="4"/>
  <c r="Q309" i="4"/>
  <c r="C309" i="4"/>
  <c r="Q308" i="4"/>
  <c r="C308" i="4"/>
  <c r="Q307" i="4"/>
  <c r="C307" i="4"/>
  <c r="Q306" i="4"/>
  <c r="C306" i="4"/>
  <c r="Q305" i="4"/>
  <c r="C305" i="4"/>
  <c r="Y304" i="4"/>
  <c r="X304" i="4"/>
  <c r="Y303" i="4"/>
  <c r="X303" i="4"/>
  <c r="Y302" i="4"/>
  <c r="X302" i="4"/>
  <c r="Y301" i="4"/>
  <c r="X301" i="4"/>
  <c r="Y300" i="4"/>
  <c r="X300" i="4"/>
  <c r="Y299" i="4"/>
  <c r="X299" i="4"/>
  <c r="Y298" i="4"/>
  <c r="X298" i="4"/>
  <c r="Y297" i="4"/>
  <c r="X297" i="4"/>
  <c r="C296" i="4"/>
  <c r="Q295" i="4"/>
  <c r="C295" i="4"/>
  <c r="Q294" i="4"/>
  <c r="C294" i="4"/>
  <c r="Q293" i="4"/>
  <c r="C293" i="4"/>
  <c r="Q292" i="4"/>
  <c r="C292" i="4"/>
  <c r="Q291" i="4"/>
  <c r="C291" i="4"/>
  <c r="Q290" i="4"/>
  <c r="C290" i="4"/>
  <c r="Q289" i="4"/>
  <c r="C289" i="4"/>
  <c r="Q288" i="4"/>
  <c r="C288" i="4"/>
  <c r="Q287" i="4"/>
  <c r="C287" i="4"/>
  <c r="Q286" i="4"/>
  <c r="C286" i="4"/>
  <c r="Q285" i="4"/>
  <c r="C285" i="4"/>
  <c r="Q284" i="4"/>
  <c r="C284" i="4"/>
  <c r="Q283" i="4"/>
  <c r="C283" i="4"/>
  <c r="Q282" i="4"/>
  <c r="C282" i="4"/>
  <c r="Q281" i="4"/>
  <c r="C281" i="4"/>
  <c r="Q280" i="4"/>
  <c r="C280" i="4"/>
  <c r="Q279" i="4"/>
  <c r="C279" i="4"/>
  <c r="Q278" i="4"/>
  <c r="C278" i="4"/>
  <c r="Q277" i="4"/>
  <c r="C277" i="4"/>
  <c r="Q276" i="4"/>
  <c r="C276" i="4"/>
  <c r="Q275" i="4"/>
  <c r="C275" i="4"/>
  <c r="Q274" i="4"/>
  <c r="C274" i="4"/>
  <c r="Q273" i="4"/>
  <c r="C273" i="4"/>
  <c r="Q272" i="4"/>
  <c r="C272" i="4"/>
  <c r="Q271" i="4"/>
  <c r="C271" i="4"/>
  <c r="Q270" i="4"/>
  <c r="C270" i="4"/>
  <c r="Q269" i="4"/>
  <c r="C269" i="4"/>
  <c r="Q268" i="4"/>
  <c r="C268" i="4"/>
  <c r="Q267" i="4"/>
  <c r="C267" i="4"/>
  <c r="Q266" i="4"/>
  <c r="C266" i="4"/>
  <c r="Q265" i="4"/>
  <c r="C265" i="4"/>
  <c r="Q264" i="4"/>
  <c r="C264" i="4"/>
  <c r="Q263" i="4"/>
  <c r="C263" i="4"/>
  <c r="Q262" i="4"/>
  <c r="C262" i="4"/>
  <c r="Q261" i="4"/>
  <c r="C261" i="4"/>
  <c r="Q260" i="4"/>
  <c r="C260" i="4"/>
  <c r="Q259" i="4"/>
  <c r="C259" i="4"/>
  <c r="Q258" i="4"/>
  <c r="C258" i="4"/>
  <c r="Q257" i="4"/>
  <c r="C257" i="4"/>
  <c r="Q256" i="4"/>
  <c r="C256" i="4"/>
  <c r="Q255" i="4"/>
  <c r="C255" i="4"/>
  <c r="Q254" i="4"/>
  <c r="C254" i="4"/>
  <c r="Q253" i="4"/>
  <c r="C253" i="4"/>
  <c r="Q252" i="4"/>
  <c r="C252" i="4"/>
  <c r="Q251" i="4"/>
  <c r="C251" i="4"/>
  <c r="Q250" i="4"/>
  <c r="C250" i="4"/>
  <c r="Q249" i="4"/>
  <c r="C249" i="4"/>
  <c r="Q248" i="4"/>
  <c r="C248" i="4"/>
  <c r="Q247" i="4"/>
  <c r="C247" i="4"/>
  <c r="Q246" i="4"/>
  <c r="C246" i="4"/>
  <c r="Q245" i="4"/>
  <c r="C245" i="4"/>
  <c r="Q244" i="4"/>
  <c r="C244" i="4"/>
  <c r="Q243" i="4"/>
  <c r="C243" i="4"/>
  <c r="Q242" i="4"/>
  <c r="C242" i="4"/>
  <c r="Q241" i="4"/>
  <c r="C241" i="4"/>
  <c r="W235" i="4" s="1"/>
  <c r="Q240" i="4"/>
  <c r="C240" i="4"/>
  <c r="Q239" i="4"/>
  <c r="C239" i="4"/>
  <c r="Q238" i="4"/>
  <c r="C238" i="4"/>
  <c r="C237" i="4"/>
  <c r="C236" i="4"/>
  <c r="Y235" i="4"/>
  <c r="X235" i="4"/>
  <c r="Y234" i="4"/>
  <c r="X234" i="4"/>
  <c r="Y233" i="4"/>
  <c r="X233" i="4"/>
  <c r="Y232" i="4"/>
  <c r="X232" i="4"/>
  <c r="Y231" i="4"/>
  <c r="X231" i="4"/>
  <c r="Y230" i="4"/>
  <c r="X230" i="4"/>
  <c r="Y229" i="4"/>
  <c r="Y228" i="4"/>
  <c r="X228" i="4"/>
  <c r="C227" i="4"/>
  <c r="C226" i="4"/>
  <c r="C225" i="4"/>
  <c r="C224" i="4"/>
  <c r="Q223" i="4"/>
  <c r="C223" i="4"/>
  <c r="Q222" i="4"/>
  <c r="C222" i="4"/>
  <c r="Q221" i="4"/>
  <c r="C221" i="4"/>
  <c r="Q220" i="4"/>
  <c r="C220" i="4"/>
  <c r="Q219" i="4"/>
  <c r="C219" i="4"/>
  <c r="Q218" i="4"/>
  <c r="C218" i="4"/>
  <c r="Q217" i="4"/>
  <c r="C217" i="4"/>
  <c r="Q216" i="4"/>
  <c r="C216" i="4"/>
  <c r="Q215" i="4"/>
  <c r="C215" i="4"/>
  <c r="Q214" i="4"/>
  <c r="C214" i="4"/>
  <c r="Q213" i="4"/>
  <c r="C213" i="4"/>
  <c r="Q212" i="4"/>
  <c r="C212" i="4"/>
  <c r="Q211" i="4"/>
  <c r="C211" i="4"/>
  <c r="Q210" i="4"/>
  <c r="C210" i="4"/>
  <c r="Q209" i="4"/>
  <c r="C209" i="4"/>
  <c r="Q208" i="4"/>
  <c r="C208" i="4"/>
  <c r="Q207" i="4"/>
  <c r="C207" i="4"/>
  <c r="Q206" i="4"/>
  <c r="C206" i="4"/>
  <c r="Q205" i="4"/>
  <c r="C205" i="4"/>
  <c r="Q204" i="4"/>
  <c r="C204" i="4"/>
  <c r="Q203" i="4"/>
  <c r="C203" i="4"/>
  <c r="Q202" i="4"/>
  <c r="C202" i="4"/>
  <c r="Q201" i="4"/>
  <c r="C201" i="4"/>
  <c r="Q200" i="4"/>
  <c r="C200" i="4"/>
  <c r="Q199" i="4"/>
  <c r="C199" i="4"/>
  <c r="Q198" i="4"/>
  <c r="C198" i="4"/>
  <c r="Q197" i="4"/>
  <c r="C197" i="4"/>
  <c r="Q196" i="4"/>
  <c r="C196" i="4"/>
  <c r="Q195" i="4"/>
  <c r="C195" i="4"/>
  <c r="Q194" i="4"/>
  <c r="C194" i="4"/>
  <c r="Q193" i="4"/>
  <c r="C193" i="4"/>
  <c r="Q192" i="4"/>
  <c r="C192" i="4"/>
  <c r="Q191" i="4"/>
  <c r="C191" i="4"/>
  <c r="Q190" i="4"/>
  <c r="C190" i="4"/>
  <c r="Q189" i="4"/>
  <c r="C189" i="4"/>
  <c r="Q188" i="4"/>
  <c r="C188" i="4"/>
  <c r="Q187" i="4"/>
  <c r="C187" i="4"/>
  <c r="Q186" i="4"/>
  <c r="C186" i="4"/>
  <c r="Q185" i="4"/>
  <c r="C185" i="4"/>
  <c r="Q184" i="4"/>
  <c r="C184" i="4"/>
  <c r="Q183" i="4"/>
  <c r="C183" i="4"/>
  <c r="Q182" i="4"/>
  <c r="C182" i="4"/>
  <c r="Q181" i="4"/>
  <c r="C181" i="4"/>
  <c r="Q180" i="4"/>
  <c r="C180" i="4"/>
  <c r="Q179" i="4"/>
  <c r="C179" i="4"/>
  <c r="Q178" i="4"/>
  <c r="C178" i="4"/>
  <c r="Q177" i="4"/>
  <c r="C177" i="4"/>
  <c r="Q176" i="4"/>
  <c r="C176" i="4"/>
  <c r="Q175" i="4"/>
  <c r="C175" i="4"/>
  <c r="Q174" i="4"/>
  <c r="C174" i="4"/>
  <c r="Q173" i="4"/>
  <c r="C173" i="4"/>
  <c r="Q172" i="4"/>
  <c r="C172" i="4"/>
  <c r="Q171" i="4"/>
  <c r="C171" i="4"/>
  <c r="Q170" i="4"/>
  <c r="C170" i="4"/>
  <c r="Q169" i="4"/>
  <c r="C169" i="4"/>
  <c r="Q168" i="4"/>
  <c r="C168" i="4"/>
  <c r="Y167" i="4"/>
  <c r="X167" i="4"/>
  <c r="Y166" i="4"/>
  <c r="X166" i="4"/>
  <c r="Y165" i="4"/>
  <c r="X165" i="4"/>
  <c r="Y164" i="4"/>
  <c r="X164" i="4"/>
  <c r="Y163" i="4"/>
  <c r="X163" i="4"/>
  <c r="Y162" i="4"/>
  <c r="X162" i="4"/>
  <c r="Y161" i="4"/>
  <c r="X161" i="4"/>
  <c r="Y160" i="4"/>
  <c r="X160" i="4"/>
  <c r="C159" i="4"/>
  <c r="Q158" i="4"/>
  <c r="C158" i="4"/>
  <c r="Q157" i="4"/>
  <c r="C157" i="4"/>
  <c r="Q156" i="4"/>
  <c r="C156" i="4"/>
  <c r="Q155" i="4"/>
  <c r="C155" i="4"/>
  <c r="Q154" i="4"/>
  <c r="C154" i="4"/>
  <c r="Q153" i="4"/>
  <c r="C153" i="4"/>
  <c r="Q152" i="4"/>
  <c r="C152" i="4"/>
  <c r="Q151" i="4"/>
  <c r="C151" i="4"/>
  <c r="Q150" i="4"/>
  <c r="C150" i="4"/>
  <c r="Q149" i="4"/>
  <c r="C149" i="4"/>
  <c r="Q148" i="4"/>
  <c r="C148" i="4"/>
  <c r="Q147" i="4"/>
  <c r="C147" i="4"/>
  <c r="Q146" i="4"/>
  <c r="C146" i="4"/>
  <c r="Q145" i="4"/>
  <c r="C145" i="4"/>
  <c r="Q144" i="4"/>
  <c r="C144" i="4"/>
  <c r="Q143" i="4"/>
  <c r="C143" i="4"/>
  <c r="Q142" i="4"/>
  <c r="C142" i="4"/>
  <c r="Q141" i="4"/>
  <c r="C141" i="4"/>
  <c r="Q140" i="4"/>
  <c r="C140" i="4"/>
  <c r="Q139" i="4"/>
  <c r="C139" i="4"/>
  <c r="Q138" i="4"/>
  <c r="C138" i="4"/>
  <c r="Q137" i="4"/>
  <c r="C137" i="4"/>
  <c r="Q136" i="4"/>
  <c r="C136" i="4"/>
  <c r="Q135" i="4"/>
  <c r="C135" i="4"/>
  <c r="Q134" i="4"/>
  <c r="C134" i="4"/>
  <c r="Q133" i="4"/>
  <c r="C133" i="4"/>
  <c r="Q132" i="4"/>
  <c r="C132" i="4"/>
  <c r="Q131" i="4"/>
  <c r="C131" i="4"/>
  <c r="Q130" i="4"/>
  <c r="C130" i="4"/>
  <c r="Q129" i="4"/>
  <c r="C129" i="4"/>
  <c r="Q128" i="4"/>
  <c r="C128" i="4"/>
  <c r="Q127" i="4"/>
  <c r="C127" i="4"/>
  <c r="Q126" i="4"/>
  <c r="C126" i="4"/>
  <c r="Q125" i="4"/>
  <c r="C125" i="4"/>
  <c r="Q124" i="4"/>
  <c r="C124" i="4"/>
  <c r="Q123" i="4"/>
  <c r="C123" i="4"/>
  <c r="Q122" i="4"/>
  <c r="C122" i="4"/>
  <c r="Q121" i="4"/>
  <c r="C121" i="4"/>
  <c r="Q120" i="4"/>
  <c r="C120" i="4"/>
  <c r="Q119" i="4"/>
  <c r="C119" i="4"/>
  <c r="Q118" i="4"/>
  <c r="C118" i="4"/>
  <c r="Q117" i="4"/>
  <c r="C117" i="4"/>
  <c r="Q116" i="4"/>
  <c r="C116" i="4"/>
  <c r="Q115" i="4"/>
  <c r="C115" i="4"/>
  <c r="Q114" i="4"/>
  <c r="C114" i="4"/>
  <c r="Q113" i="4"/>
  <c r="C113" i="4"/>
  <c r="Q112" i="4"/>
  <c r="C112" i="4"/>
  <c r="Q111" i="4"/>
  <c r="C111" i="4"/>
  <c r="Q110" i="4"/>
  <c r="C110" i="4"/>
  <c r="Q109" i="4"/>
  <c r="C109" i="4"/>
  <c r="Q108" i="4"/>
  <c r="C108" i="4"/>
  <c r="Q107" i="4"/>
  <c r="C107" i="4"/>
  <c r="Q106" i="4"/>
  <c r="C106" i="4"/>
  <c r="Q105" i="4"/>
  <c r="C105" i="4"/>
  <c r="Q104" i="4"/>
  <c r="C104" i="4"/>
  <c r="Q103" i="4"/>
  <c r="C103" i="4"/>
  <c r="Q102" i="4"/>
  <c r="C102" i="4"/>
  <c r="Q101" i="4"/>
  <c r="C101" i="4"/>
  <c r="Q100" i="4"/>
  <c r="C100" i="4"/>
  <c r="Q99" i="4"/>
  <c r="C99" i="4"/>
  <c r="Y98" i="4"/>
  <c r="X98" i="4"/>
  <c r="Y97" i="4"/>
  <c r="X97" i="4"/>
  <c r="Y96" i="4"/>
  <c r="X96" i="4"/>
  <c r="Y95" i="4"/>
  <c r="X95" i="4"/>
  <c r="Y94" i="4"/>
  <c r="X94" i="4"/>
  <c r="Y93" i="4"/>
  <c r="X93" i="4"/>
  <c r="Y92" i="4"/>
  <c r="X92" i="4"/>
  <c r="Y91" i="4"/>
  <c r="X91" i="4"/>
  <c r="C90" i="4"/>
  <c r="C89" i="4"/>
  <c r="C88" i="4"/>
  <c r="Q87" i="4"/>
  <c r="C87" i="4"/>
  <c r="Q86" i="4"/>
  <c r="C86" i="4"/>
  <c r="Q85" i="4"/>
  <c r="C85" i="4"/>
  <c r="Q84" i="4"/>
  <c r="C84" i="4"/>
  <c r="Q83" i="4"/>
  <c r="C83" i="4"/>
  <c r="Q82" i="4"/>
  <c r="C82" i="4"/>
  <c r="Q81" i="4"/>
  <c r="C81" i="4"/>
  <c r="Q80" i="4"/>
  <c r="C80" i="4"/>
  <c r="Q79" i="4"/>
  <c r="C79" i="4"/>
  <c r="Q78" i="4"/>
  <c r="C78" i="4"/>
  <c r="Q77" i="4"/>
  <c r="C77" i="4"/>
  <c r="Q76" i="4"/>
  <c r="C76" i="4"/>
  <c r="Q75" i="4"/>
  <c r="C75" i="4"/>
  <c r="Q74" i="4"/>
  <c r="C74" i="4"/>
  <c r="Q73" i="4"/>
  <c r="C73" i="4"/>
  <c r="Q72" i="4"/>
  <c r="C72" i="4"/>
  <c r="Q71" i="4"/>
  <c r="C71" i="4"/>
  <c r="Q70" i="4"/>
  <c r="C70" i="4"/>
  <c r="Q69" i="4"/>
  <c r="C69" i="4"/>
  <c r="Q68" i="4"/>
  <c r="C68" i="4"/>
  <c r="Q67" i="4"/>
  <c r="C67" i="4"/>
  <c r="Q66" i="4"/>
  <c r="C66" i="4"/>
  <c r="Q65" i="4"/>
  <c r="C65" i="4"/>
  <c r="Q64" i="4"/>
  <c r="C64" i="4"/>
  <c r="Q63" i="4"/>
  <c r="C63" i="4"/>
  <c r="Q62" i="4"/>
  <c r="C62" i="4"/>
  <c r="Q61" i="4"/>
  <c r="C61" i="4"/>
  <c r="Q60" i="4"/>
  <c r="C60" i="4"/>
  <c r="Q59" i="4"/>
  <c r="C59" i="4"/>
  <c r="Q58" i="4"/>
  <c r="C58" i="4"/>
  <c r="Q57" i="4"/>
  <c r="C57" i="4"/>
  <c r="Q56" i="4"/>
  <c r="C56" i="4"/>
  <c r="Q55" i="4"/>
  <c r="C55" i="4"/>
  <c r="Q54" i="4"/>
  <c r="C54" i="4"/>
  <c r="Q53" i="4"/>
  <c r="C53" i="4"/>
  <c r="Q52" i="4"/>
  <c r="C52" i="4"/>
  <c r="Q51" i="4"/>
  <c r="C51" i="4"/>
  <c r="Q50" i="4"/>
  <c r="C50" i="4"/>
  <c r="Q49" i="4"/>
  <c r="C49" i="4"/>
  <c r="Q48" i="4"/>
  <c r="C48" i="4"/>
  <c r="Q47" i="4"/>
  <c r="C47" i="4"/>
  <c r="Q46" i="4"/>
  <c r="C46" i="4"/>
  <c r="Q45" i="4"/>
  <c r="C45" i="4"/>
  <c r="Q44" i="4"/>
  <c r="C44" i="4"/>
  <c r="Q43" i="4"/>
  <c r="C43" i="4"/>
  <c r="Q42" i="4"/>
  <c r="C42" i="4"/>
  <c r="Q41" i="4"/>
  <c r="C41" i="4"/>
  <c r="Q40" i="4"/>
  <c r="C40" i="4"/>
  <c r="Q39" i="4"/>
  <c r="C39" i="4"/>
  <c r="Q38" i="4"/>
  <c r="C38" i="4"/>
  <c r="Q37" i="4"/>
  <c r="C37" i="4"/>
  <c r="Q36" i="4"/>
  <c r="C36" i="4"/>
  <c r="Q35" i="4"/>
  <c r="C35" i="4"/>
  <c r="Q34" i="4"/>
  <c r="C34" i="4"/>
  <c r="Q33" i="4"/>
  <c r="C33" i="4"/>
  <c r="Q32" i="4"/>
  <c r="C32" i="4"/>
  <c r="Y27" i="4"/>
  <c r="X27" i="4"/>
  <c r="Y26" i="4"/>
  <c r="X26" i="4"/>
  <c r="Y25" i="4"/>
  <c r="X25" i="4"/>
  <c r="Y24" i="4"/>
  <c r="X24" i="4"/>
  <c r="Y23" i="4"/>
  <c r="X23" i="4"/>
  <c r="Y22" i="4"/>
  <c r="X22" i="4"/>
  <c r="Y21" i="4"/>
  <c r="X21" i="4"/>
  <c r="Y20" i="4"/>
  <c r="X20" i="4"/>
  <c r="Q568" i="1"/>
  <c r="C568" i="1"/>
  <c r="Q567" i="1"/>
  <c r="C567" i="1"/>
  <c r="Q566" i="1"/>
  <c r="C566" i="1"/>
  <c r="Q565" i="1"/>
  <c r="C565" i="1"/>
  <c r="Q564" i="1"/>
  <c r="C564" i="1"/>
  <c r="Q563" i="1"/>
  <c r="C563" i="1"/>
  <c r="Q562" i="1"/>
  <c r="C562" i="1"/>
  <c r="Q561" i="1"/>
  <c r="C561" i="1"/>
  <c r="Q560" i="1"/>
  <c r="C560" i="1"/>
  <c r="Q559" i="1"/>
  <c r="C559" i="1"/>
  <c r="Q558" i="1"/>
  <c r="C558" i="1"/>
  <c r="Q557" i="1"/>
  <c r="C557" i="1"/>
  <c r="Q556" i="1"/>
  <c r="C556" i="1"/>
  <c r="Q555" i="1"/>
  <c r="C555" i="1"/>
  <c r="Q554" i="1"/>
  <c r="C554" i="1"/>
  <c r="Q553" i="1"/>
  <c r="C553" i="1"/>
  <c r="Q552" i="1"/>
  <c r="C552" i="1"/>
  <c r="Q551" i="1"/>
  <c r="C551" i="1"/>
  <c r="Q550" i="1"/>
  <c r="C550" i="1"/>
  <c r="Q549" i="1"/>
  <c r="C549" i="1"/>
  <c r="Q548" i="1"/>
  <c r="C548" i="1"/>
  <c r="Q547" i="1"/>
  <c r="C547" i="1"/>
  <c r="Q546" i="1"/>
  <c r="C546" i="1"/>
  <c r="Q545" i="1"/>
  <c r="C545" i="1"/>
  <c r="Q544" i="1"/>
  <c r="C544" i="1"/>
  <c r="Q543" i="1"/>
  <c r="C543" i="1"/>
  <c r="Q542" i="1"/>
  <c r="C542" i="1"/>
  <c r="Q541" i="1"/>
  <c r="C541" i="1"/>
  <c r="Q540" i="1"/>
  <c r="C540" i="1"/>
  <c r="Q539" i="1"/>
  <c r="C539" i="1"/>
  <c r="Q538" i="1"/>
  <c r="C538" i="1"/>
  <c r="Q537" i="1"/>
  <c r="C537" i="1"/>
  <c r="Q536" i="1"/>
  <c r="C536" i="1"/>
  <c r="Q535" i="1"/>
  <c r="C535" i="1"/>
  <c r="Q534" i="1"/>
  <c r="C534" i="1"/>
  <c r="Q533" i="1"/>
  <c r="C533" i="1"/>
  <c r="Q532" i="1"/>
  <c r="C532" i="1"/>
  <c r="Q531" i="1"/>
  <c r="C531" i="1"/>
  <c r="Q530" i="1"/>
  <c r="C530" i="1"/>
  <c r="Q529" i="1"/>
  <c r="C529" i="1"/>
  <c r="Q528" i="1"/>
  <c r="C528" i="1"/>
  <c r="Q527" i="1"/>
  <c r="C527" i="1"/>
  <c r="Q526" i="1"/>
  <c r="C526" i="1"/>
  <c r="Q525" i="1"/>
  <c r="C525" i="1"/>
  <c r="Q524" i="1"/>
  <c r="C524" i="1"/>
  <c r="Q523" i="1"/>
  <c r="C523" i="1"/>
  <c r="Q522" i="1"/>
  <c r="C522" i="1"/>
  <c r="Q521" i="1"/>
  <c r="C521" i="1"/>
  <c r="Q520" i="1"/>
  <c r="C520" i="1"/>
  <c r="Q519" i="1"/>
  <c r="C519" i="1"/>
  <c r="Q518" i="1"/>
  <c r="C518" i="1"/>
  <c r="Q517" i="1"/>
  <c r="C517" i="1"/>
  <c r="Q516" i="1"/>
  <c r="C516" i="1"/>
  <c r="Q515" i="1"/>
  <c r="C515" i="1"/>
  <c r="Q514" i="1"/>
  <c r="C514" i="1"/>
  <c r="Q513" i="1"/>
  <c r="C513" i="1"/>
  <c r="Q512" i="1"/>
  <c r="C512" i="1"/>
  <c r="Y511" i="1"/>
  <c r="X511" i="1"/>
  <c r="Y510" i="1"/>
  <c r="X510" i="1"/>
  <c r="Y509" i="1"/>
  <c r="X509" i="1"/>
  <c r="Y508" i="1"/>
  <c r="X508" i="1"/>
  <c r="Y507" i="1"/>
  <c r="X507" i="1"/>
  <c r="Y506" i="1"/>
  <c r="X506" i="1"/>
  <c r="Y505" i="1"/>
  <c r="X505" i="1"/>
  <c r="Y504" i="1"/>
  <c r="X504" i="1"/>
  <c r="C503" i="1"/>
  <c r="Q502" i="1"/>
  <c r="C502" i="1"/>
  <c r="Q501" i="1"/>
  <c r="C501" i="1"/>
  <c r="Q500" i="1"/>
  <c r="C500" i="1"/>
  <c r="Q499" i="1"/>
  <c r="C499" i="1"/>
  <c r="Q498" i="1"/>
  <c r="C498" i="1"/>
  <c r="Q497" i="1"/>
  <c r="C497" i="1"/>
  <c r="Q496" i="1"/>
  <c r="C496" i="1"/>
  <c r="Q495" i="1"/>
  <c r="C495" i="1"/>
  <c r="Q494" i="1"/>
  <c r="C494" i="1"/>
  <c r="Q493" i="1"/>
  <c r="C493" i="1"/>
  <c r="Q492" i="1"/>
  <c r="C492" i="1"/>
  <c r="Q491" i="1"/>
  <c r="C491" i="1"/>
  <c r="Q490" i="1"/>
  <c r="C490" i="1"/>
  <c r="Q489" i="1"/>
  <c r="C489" i="1"/>
  <c r="Q488" i="1"/>
  <c r="C488" i="1"/>
  <c r="Q487" i="1"/>
  <c r="C487" i="1"/>
  <c r="Q486" i="1"/>
  <c r="C486" i="1"/>
  <c r="Q485" i="1"/>
  <c r="C485" i="1"/>
  <c r="Q484" i="1"/>
  <c r="C484" i="1"/>
  <c r="Q483" i="1"/>
  <c r="C483" i="1"/>
  <c r="Q482" i="1"/>
  <c r="C482" i="1"/>
  <c r="Q481" i="1"/>
  <c r="C481" i="1"/>
  <c r="Q480" i="1"/>
  <c r="C480" i="1"/>
  <c r="Q479" i="1"/>
  <c r="C479" i="1"/>
  <c r="Q478" i="1"/>
  <c r="C478" i="1"/>
  <c r="Q477" i="1"/>
  <c r="C477" i="1"/>
  <c r="Q476" i="1"/>
  <c r="C476" i="1"/>
  <c r="Q475" i="1"/>
  <c r="C475" i="1"/>
  <c r="Q474" i="1"/>
  <c r="C474" i="1"/>
  <c r="Q473" i="1"/>
  <c r="C473" i="1"/>
  <c r="Q472" i="1"/>
  <c r="C472" i="1"/>
  <c r="Q471" i="1"/>
  <c r="C471" i="1"/>
  <c r="Q470" i="1"/>
  <c r="C470" i="1"/>
  <c r="Q469" i="1"/>
  <c r="C469" i="1"/>
  <c r="Q468" i="1"/>
  <c r="C468" i="1"/>
  <c r="Q467" i="1"/>
  <c r="C467" i="1"/>
  <c r="Q466" i="1"/>
  <c r="C466" i="1"/>
  <c r="Q465" i="1"/>
  <c r="C465" i="1"/>
  <c r="Q464" i="1"/>
  <c r="C464" i="1"/>
  <c r="Q463" i="1"/>
  <c r="C463" i="1"/>
  <c r="Q462" i="1"/>
  <c r="C462" i="1"/>
  <c r="Q461" i="1"/>
  <c r="C461" i="1"/>
  <c r="Q460" i="1"/>
  <c r="C460" i="1"/>
  <c r="Q459" i="1"/>
  <c r="C459" i="1"/>
  <c r="Q458" i="1"/>
  <c r="C458" i="1"/>
  <c r="Q457" i="1"/>
  <c r="C457" i="1"/>
  <c r="Q456" i="1"/>
  <c r="C456" i="1"/>
  <c r="Q455" i="1"/>
  <c r="C455" i="1"/>
  <c r="Q454" i="1"/>
  <c r="C454" i="1"/>
  <c r="Q453" i="1"/>
  <c r="C453" i="1"/>
  <c r="Q452" i="1"/>
  <c r="C452" i="1"/>
  <c r="Q451" i="1"/>
  <c r="C451" i="1"/>
  <c r="Q450" i="1"/>
  <c r="C450" i="1"/>
  <c r="Q449" i="1"/>
  <c r="C449" i="1"/>
  <c r="Q448" i="1"/>
  <c r="C448" i="1"/>
  <c r="Q447" i="1"/>
  <c r="C447" i="1"/>
  <c r="Q446" i="1"/>
  <c r="C446" i="1"/>
  <c r="Q445" i="1"/>
  <c r="C445" i="1"/>
  <c r="Q444" i="1"/>
  <c r="C444" i="1"/>
  <c r="Q443" i="1"/>
  <c r="C443" i="1"/>
  <c r="Y442" i="1"/>
  <c r="X442" i="1"/>
  <c r="Y441" i="1"/>
  <c r="X441" i="1"/>
  <c r="Y440" i="1"/>
  <c r="X440" i="1"/>
  <c r="Y439" i="1"/>
  <c r="X439" i="1"/>
  <c r="Y438" i="1"/>
  <c r="X438" i="1"/>
  <c r="Y437" i="1"/>
  <c r="X437" i="1"/>
  <c r="Y436" i="1"/>
  <c r="X436" i="1"/>
  <c r="Y435" i="1"/>
  <c r="X435" i="1"/>
  <c r="C434" i="1"/>
  <c r="Q433" i="1"/>
  <c r="C433" i="1"/>
  <c r="Q432" i="1"/>
  <c r="C432" i="1"/>
  <c r="Q431" i="1"/>
  <c r="C431" i="1"/>
  <c r="Q430" i="1"/>
  <c r="C430" i="1"/>
  <c r="Q429" i="1"/>
  <c r="C429" i="1"/>
  <c r="Q428" i="1"/>
  <c r="C428" i="1"/>
  <c r="Q427" i="1"/>
  <c r="C427" i="1"/>
  <c r="Q426" i="1"/>
  <c r="C426" i="1"/>
  <c r="Q425" i="1"/>
  <c r="C425" i="1"/>
  <c r="Q424" i="1"/>
  <c r="C424" i="1"/>
  <c r="Q423" i="1"/>
  <c r="C423" i="1"/>
  <c r="Q422" i="1"/>
  <c r="C422" i="1"/>
  <c r="Q421" i="1"/>
  <c r="C421" i="1"/>
  <c r="Q420" i="1"/>
  <c r="C420" i="1"/>
  <c r="Q419" i="1"/>
  <c r="C419" i="1"/>
  <c r="Q418" i="1"/>
  <c r="C418" i="1"/>
  <c r="Q417" i="1"/>
  <c r="C417" i="1"/>
  <c r="Q416" i="1"/>
  <c r="C416" i="1"/>
  <c r="Q415" i="1"/>
  <c r="C415" i="1"/>
  <c r="Q414" i="1"/>
  <c r="C414" i="1"/>
  <c r="Q413" i="1"/>
  <c r="C413" i="1"/>
  <c r="Q412" i="1"/>
  <c r="C412" i="1"/>
  <c r="Q411" i="1"/>
  <c r="C411" i="1"/>
  <c r="Q410" i="1"/>
  <c r="C410" i="1"/>
  <c r="Q409" i="1"/>
  <c r="C409" i="1"/>
  <c r="Q408" i="1"/>
  <c r="C408" i="1"/>
  <c r="Q407" i="1"/>
  <c r="C407" i="1"/>
  <c r="Q406" i="1"/>
  <c r="C406" i="1"/>
  <c r="Q405" i="1"/>
  <c r="C405" i="1"/>
  <c r="Q404" i="1"/>
  <c r="C404" i="1"/>
  <c r="Q403" i="1"/>
  <c r="C403" i="1"/>
  <c r="Q402" i="1"/>
  <c r="C402" i="1"/>
  <c r="Q401" i="1"/>
  <c r="C401" i="1"/>
  <c r="Q400" i="1"/>
  <c r="C400" i="1"/>
  <c r="Q399" i="1"/>
  <c r="C399" i="1"/>
  <c r="Q398" i="1"/>
  <c r="C398" i="1"/>
  <c r="Q397" i="1"/>
  <c r="C397" i="1"/>
  <c r="Q396" i="1"/>
  <c r="C396" i="1"/>
  <c r="Q395" i="1"/>
  <c r="C395" i="1"/>
  <c r="Q394" i="1"/>
  <c r="C394" i="1"/>
  <c r="Q393" i="1"/>
  <c r="C393" i="1"/>
  <c r="Q392" i="1"/>
  <c r="C392" i="1"/>
  <c r="Q391" i="1"/>
  <c r="C391" i="1"/>
  <c r="Q390" i="1"/>
  <c r="C390" i="1"/>
  <c r="Q389" i="1"/>
  <c r="C389" i="1"/>
  <c r="Q388" i="1"/>
  <c r="C388" i="1"/>
  <c r="Q387" i="1"/>
  <c r="C387" i="1"/>
  <c r="Q386" i="1"/>
  <c r="C386" i="1"/>
  <c r="Q385" i="1"/>
  <c r="C385" i="1"/>
  <c r="Q384" i="1"/>
  <c r="C384" i="1"/>
  <c r="Q383" i="1"/>
  <c r="C383" i="1"/>
  <c r="Q382" i="1"/>
  <c r="C382" i="1"/>
  <c r="Q381" i="1"/>
  <c r="C381" i="1"/>
  <c r="Q380" i="1"/>
  <c r="C380" i="1"/>
  <c r="Q379" i="1"/>
  <c r="C379" i="1"/>
  <c r="W373" i="1" s="1"/>
  <c r="Q378" i="1"/>
  <c r="C378" i="1"/>
  <c r="Q377" i="1"/>
  <c r="C377" i="1"/>
  <c r="Q376" i="1"/>
  <c r="C376" i="1"/>
  <c r="Q375" i="1"/>
  <c r="C375" i="1"/>
  <c r="Q374" i="1"/>
  <c r="C374" i="1"/>
  <c r="Y373" i="1"/>
  <c r="X373" i="1"/>
  <c r="Y372" i="1"/>
  <c r="X372" i="1"/>
  <c r="Y371" i="1"/>
  <c r="X371" i="1"/>
  <c r="Y370" i="1"/>
  <c r="X370" i="1"/>
  <c r="Y369" i="1"/>
  <c r="X369" i="1"/>
  <c r="Y368" i="1"/>
  <c r="X368" i="1"/>
  <c r="Y367" i="1"/>
  <c r="X367" i="1"/>
  <c r="Y366" i="1"/>
  <c r="X366" i="1"/>
  <c r="C365" i="1"/>
  <c r="Q364" i="1"/>
  <c r="C364" i="1"/>
  <c r="Q363" i="1"/>
  <c r="C363" i="1"/>
  <c r="Q362" i="1"/>
  <c r="C362" i="1"/>
  <c r="Q361" i="1"/>
  <c r="C361" i="1"/>
  <c r="Q360" i="1"/>
  <c r="C360" i="1"/>
  <c r="Q359" i="1"/>
  <c r="C359" i="1"/>
  <c r="Q358" i="1"/>
  <c r="C358" i="1"/>
  <c r="Q357" i="1"/>
  <c r="C357" i="1"/>
  <c r="Q356" i="1"/>
  <c r="C356" i="1"/>
  <c r="Q355" i="1"/>
  <c r="C355" i="1"/>
  <c r="Q354" i="1"/>
  <c r="C354" i="1"/>
  <c r="Q353" i="1"/>
  <c r="C353" i="1"/>
  <c r="Q352" i="1"/>
  <c r="C352" i="1"/>
  <c r="Q351" i="1"/>
  <c r="C351" i="1"/>
  <c r="Q350" i="1"/>
  <c r="C350" i="1"/>
  <c r="Q349" i="1"/>
  <c r="C349" i="1"/>
  <c r="Q348" i="1"/>
  <c r="C348" i="1"/>
  <c r="Q347" i="1"/>
  <c r="C347" i="1"/>
  <c r="Q346" i="1"/>
  <c r="C346" i="1"/>
  <c r="Q345" i="1"/>
  <c r="C345" i="1"/>
  <c r="Q344" i="1"/>
  <c r="C344" i="1"/>
  <c r="Q343" i="1"/>
  <c r="C343" i="1"/>
  <c r="Q342" i="1"/>
  <c r="C342" i="1"/>
  <c r="Q341" i="1"/>
  <c r="C341" i="1"/>
  <c r="Q340" i="1"/>
  <c r="C340" i="1"/>
  <c r="Q339" i="1"/>
  <c r="C339" i="1"/>
  <c r="Q338" i="1"/>
  <c r="C338" i="1"/>
  <c r="Q337" i="1"/>
  <c r="C337" i="1"/>
  <c r="Q336" i="1"/>
  <c r="C336" i="1"/>
  <c r="Q335" i="1"/>
  <c r="C335" i="1"/>
  <c r="Q334" i="1"/>
  <c r="C334" i="1"/>
  <c r="Q333" i="1"/>
  <c r="C333" i="1"/>
  <c r="Q332" i="1"/>
  <c r="C332" i="1"/>
  <c r="Q331" i="1"/>
  <c r="C331" i="1"/>
  <c r="Q330" i="1"/>
  <c r="C330" i="1"/>
  <c r="Q329" i="1"/>
  <c r="C329" i="1"/>
  <c r="Q328" i="1"/>
  <c r="C328" i="1"/>
  <c r="Q327" i="1"/>
  <c r="C327" i="1"/>
  <c r="Q326" i="1"/>
  <c r="C326" i="1"/>
  <c r="Q325" i="1"/>
  <c r="C325" i="1"/>
  <c r="Q324" i="1"/>
  <c r="C324" i="1"/>
  <c r="Q323" i="1"/>
  <c r="C323" i="1"/>
  <c r="Q322" i="1"/>
  <c r="C322" i="1"/>
  <c r="Q321" i="1"/>
  <c r="C321" i="1"/>
  <c r="Q320" i="1"/>
  <c r="C320" i="1"/>
  <c r="Q319" i="1"/>
  <c r="C319" i="1"/>
  <c r="Q318" i="1"/>
  <c r="C318" i="1"/>
  <c r="Q317" i="1"/>
  <c r="C317" i="1"/>
  <c r="Q316" i="1"/>
  <c r="C316" i="1"/>
  <c r="Q315" i="1"/>
  <c r="C315" i="1"/>
  <c r="Q314" i="1"/>
  <c r="C314" i="1"/>
  <c r="Q313" i="1"/>
  <c r="C313" i="1"/>
  <c r="Q312" i="1"/>
  <c r="C312" i="1"/>
  <c r="Q311" i="1"/>
  <c r="C311" i="1"/>
  <c r="Q310" i="1"/>
  <c r="C310" i="1"/>
  <c r="Q309" i="1"/>
  <c r="C309" i="1"/>
  <c r="Q308" i="1"/>
  <c r="C308" i="1"/>
  <c r="Q307" i="1"/>
  <c r="C307" i="1"/>
  <c r="Q306" i="1"/>
  <c r="C306" i="1"/>
  <c r="Q305" i="1"/>
  <c r="C305" i="1"/>
  <c r="Y304" i="1"/>
  <c r="X304" i="1"/>
  <c r="Y303" i="1"/>
  <c r="X303" i="1"/>
  <c r="Y302" i="1"/>
  <c r="X302" i="1"/>
  <c r="Y301" i="1"/>
  <c r="X301" i="1"/>
  <c r="Y300" i="1"/>
  <c r="X300" i="1"/>
  <c r="Y299" i="1"/>
  <c r="X299" i="1"/>
  <c r="Y298" i="1"/>
  <c r="X298" i="1"/>
  <c r="Y297" i="1"/>
  <c r="X297" i="1"/>
  <c r="C295" i="1"/>
  <c r="C294" i="1"/>
  <c r="C293" i="1"/>
  <c r="Q292" i="1"/>
  <c r="C292" i="1"/>
  <c r="Q291" i="1"/>
  <c r="C291" i="1"/>
  <c r="Q290" i="1"/>
  <c r="C290" i="1"/>
  <c r="Q289" i="1"/>
  <c r="C289" i="1"/>
  <c r="Q288" i="1"/>
  <c r="C288" i="1"/>
  <c r="Q287" i="1"/>
  <c r="C287" i="1"/>
  <c r="Q286" i="1"/>
  <c r="C286" i="1"/>
  <c r="Q285" i="1"/>
  <c r="C285" i="1"/>
  <c r="Q284" i="1"/>
  <c r="C284" i="1"/>
  <c r="Q283" i="1"/>
  <c r="C283" i="1"/>
  <c r="Q282" i="1"/>
  <c r="C282" i="1"/>
  <c r="Q281" i="1"/>
  <c r="C281" i="1"/>
  <c r="Q280" i="1"/>
  <c r="C280" i="1"/>
  <c r="Q279" i="1"/>
  <c r="C279" i="1"/>
  <c r="Q278" i="1"/>
  <c r="C278" i="1"/>
  <c r="Q277" i="1"/>
  <c r="C277" i="1"/>
  <c r="Q276" i="1"/>
  <c r="C276" i="1"/>
  <c r="Q275" i="1"/>
  <c r="C275" i="1"/>
  <c r="Q274" i="1"/>
  <c r="C274" i="1"/>
  <c r="Q273" i="1"/>
  <c r="C273" i="1"/>
  <c r="Q272" i="1"/>
  <c r="C272" i="1"/>
  <c r="Q271" i="1"/>
  <c r="C271" i="1"/>
  <c r="Q270" i="1"/>
  <c r="C270" i="1"/>
  <c r="Q269" i="1"/>
  <c r="C269" i="1"/>
  <c r="Q268" i="1"/>
  <c r="C268" i="1"/>
  <c r="Q267" i="1"/>
  <c r="C267" i="1"/>
  <c r="Q266" i="1"/>
  <c r="C266" i="1"/>
  <c r="Q265" i="1"/>
  <c r="C265" i="1"/>
  <c r="Q264" i="1"/>
  <c r="C264" i="1"/>
  <c r="Q263" i="1"/>
  <c r="C263" i="1"/>
  <c r="Q262" i="1"/>
  <c r="C262" i="1"/>
  <c r="Q261" i="1"/>
  <c r="C261" i="1"/>
  <c r="Q260" i="1"/>
  <c r="C260" i="1"/>
  <c r="Q259" i="1"/>
  <c r="C259" i="1"/>
  <c r="Q258" i="1"/>
  <c r="C258" i="1"/>
  <c r="Q257" i="1"/>
  <c r="C257" i="1"/>
  <c r="Q256" i="1"/>
  <c r="C256" i="1"/>
  <c r="Q255" i="1"/>
  <c r="C255" i="1"/>
  <c r="Q254" i="1"/>
  <c r="C254" i="1"/>
  <c r="Q253" i="1"/>
  <c r="C253" i="1"/>
  <c r="Q252" i="1"/>
  <c r="C252" i="1"/>
  <c r="Q251" i="1"/>
  <c r="C251" i="1"/>
  <c r="Q250" i="1"/>
  <c r="C250" i="1"/>
  <c r="Q249" i="1"/>
  <c r="C249" i="1"/>
  <c r="Q248" i="1"/>
  <c r="C248" i="1"/>
  <c r="Q247" i="1"/>
  <c r="C247" i="1"/>
  <c r="Q246" i="1"/>
  <c r="C246" i="1"/>
  <c r="Q245" i="1"/>
  <c r="C245" i="1"/>
  <c r="Q244" i="1"/>
  <c r="C244" i="1"/>
  <c r="Q243" i="1"/>
  <c r="C243" i="1"/>
  <c r="Q242" i="1"/>
  <c r="C242" i="1"/>
  <c r="Q241" i="1"/>
  <c r="C241" i="1"/>
  <c r="Q240" i="1"/>
  <c r="C240" i="1"/>
  <c r="Q239" i="1"/>
  <c r="C239" i="1"/>
  <c r="Q238" i="1"/>
  <c r="C238" i="1"/>
  <c r="Q237" i="1"/>
  <c r="C237" i="1"/>
  <c r="Q236" i="1"/>
  <c r="C236" i="1"/>
  <c r="Y235" i="1"/>
  <c r="X235" i="1"/>
  <c r="Y234" i="1"/>
  <c r="X234" i="1"/>
  <c r="Y233" i="1"/>
  <c r="X233" i="1"/>
  <c r="Y232" i="1"/>
  <c r="X232" i="1"/>
  <c r="Y231" i="1"/>
  <c r="X231" i="1"/>
  <c r="Y230" i="1"/>
  <c r="X230" i="1"/>
  <c r="Y229" i="1"/>
  <c r="X229" i="1"/>
  <c r="Y228" i="1"/>
  <c r="X228" i="1"/>
  <c r="C227" i="1"/>
  <c r="Q226" i="1"/>
  <c r="C226" i="1"/>
  <c r="Q225" i="1"/>
  <c r="C225" i="1"/>
  <c r="Q224" i="1"/>
  <c r="C224" i="1"/>
  <c r="Q223" i="1"/>
  <c r="C223" i="1"/>
  <c r="Q222" i="1"/>
  <c r="C222" i="1"/>
  <c r="Q221" i="1"/>
  <c r="C221" i="1"/>
  <c r="Q220" i="1"/>
  <c r="C220" i="1"/>
  <c r="Q219" i="1"/>
  <c r="C219" i="1"/>
  <c r="Q218" i="1"/>
  <c r="C218" i="1"/>
  <c r="Q217" i="1"/>
  <c r="C217" i="1"/>
  <c r="Q216" i="1"/>
  <c r="C216" i="1"/>
  <c r="Q215" i="1"/>
  <c r="C215" i="1"/>
  <c r="Q214" i="1"/>
  <c r="C214" i="1"/>
  <c r="Q213" i="1"/>
  <c r="C213" i="1"/>
  <c r="Q212" i="1"/>
  <c r="C212" i="1"/>
  <c r="Q211" i="1"/>
  <c r="C211" i="1"/>
  <c r="Q210" i="1"/>
  <c r="C210" i="1"/>
  <c r="Q209" i="1"/>
  <c r="C209" i="1"/>
  <c r="Q208" i="1"/>
  <c r="C208" i="1"/>
  <c r="Q207" i="1"/>
  <c r="C207" i="1"/>
  <c r="Q206" i="1"/>
  <c r="C206" i="1"/>
  <c r="Q205" i="1"/>
  <c r="C205" i="1"/>
  <c r="Q204" i="1"/>
  <c r="C204" i="1"/>
  <c r="Q203" i="1"/>
  <c r="C203" i="1"/>
  <c r="Q202" i="1"/>
  <c r="C202" i="1"/>
  <c r="Q201" i="1"/>
  <c r="C201" i="1"/>
  <c r="Q200" i="1"/>
  <c r="C200" i="1"/>
  <c r="Q199" i="1"/>
  <c r="C199" i="1"/>
  <c r="Q198" i="1"/>
  <c r="C198" i="1"/>
  <c r="Q197" i="1"/>
  <c r="C197" i="1"/>
  <c r="Q196" i="1"/>
  <c r="C196" i="1"/>
  <c r="Q195" i="1"/>
  <c r="C195" i="1"/>
  <c r="Q194" i="1"/>
  <c r="C194" i="1"/>
  <c r="Q193" i="1"/>
  <c r="C193" i="1"/>
  <c r="Q192" i="1"/>
  <c r="C192" i="1"/>
  <c r="Q191" i="1"/>
  <c r="C191" i="1"/>
  <c r="Q190" i="1"/>
  <c r="C190" i="1"/>
  <c r="Q189" i="1"/>
  <c r="C189" i="1"/>
  <c r="Q188" i="1"/>
  <c r="C188" i="1"/>
  <c r="Q187" i="1"/>
  <c r="C187" i="1"/>
  <c r="Q186" i="1"/>
  <c r="C186" i="1"/>
  <c r="Q185" i="1"/>
  <c r="C185" i="1"/>
  <c r="Q184" i="1"/>
  <c r="C184" i="1"/>
  <c r="Q183" i="1"/>
  <c r="C183" i="1"/>
  <c r="Q182" i="1"/>
  <c r="C182" i="1"/>
  <c r="Q181" i="1"/>
  <c r="C181" i="1"/>
  <c r="Q180" i="1"/>
  <c r="C180" i="1"/>
  <c r="Q179" i="1"/>
  <c r="C179" i="1"/>
  <c r="Q178" i="1"/>
  <c r="C178" i="1"/>
  <c r="Q177" i="1"/>
  <c r="C177" i="1"/>
  <c r="Q176" i="1"/>
  <c r="C176" i="1"/>
  <c r="Q175" i="1"/>
  <c r="C175" i="1"/>
  <c r="Q174" i="1"/>
  <c r="C174" i="1"/>
  <c r="Q173" i="1"/>
  <c r="C173" i="1"/>
  <c r="Q172" i="1"/>
  <c r="C172" i="1"/>
  <c r="W167" i="1" s="1"/>
  <c r="Q171" i="1"/>
  <c r="C171" i="1"/>
  <c r="Q170" i="1"/>
  <c r="C170" i="1"/>
  <c r="Q169" i="1"/>
  <c r="C169" i="1"/>
  <c r="Q168" i="1"/>
  <c r="C168" i="1"/>
  <c r="Y167" i="1"/>
  <c r="X167" i="1"/>
  <c r="Y166" i="1"/>
  <c r="X166" i="1"/>
  <c r="Y165" i="1"/>
  <c r="X165" i="1"/>
  <c r="Y164" i="1"/>
  <c r="X164" i="1"/>
  <c r="Y163" i="1"/>
  <c r="X163" i="1"/>
  <c r="Y162" i="1"/>
  <c r="X162" i="1"/>
  <c r="Y161" i="1"/>
  <c r="X161" i="1"/>
  <c r="Y160" i="1"/>
  <c r="X160" i="1"/>
  <c r="C159" i="1"/>
  <c r="Q158" i="1"/>
  <c r="C158" i="1"/>
  <c r="Q157" i="1"/>
  <c r="C157" i="1"/>
  <c r="Q156" i="1"/>
  <c r="C156" i="1"/>
  <c r="Q155" i="1"/>
  <c r="C155" i="1"/>
  <c r="Q154" i="1"/>
  <c r="C154" i="1"/>
  <c r="Q153" i="1"/>
  <c r="C153" i="1"/>
  <c r="Q152" i="1"/>
  <c r="C152" i="1"/>
  <c r="Q151" i="1"/>
  <c r="C151" i="1"/>
  <c r="Q150" i="1"/>
  <c r="C150" i="1"/>
  <c r="Q149" i="1"/>
  <c r="C149" i="1"/>
  <c r="Q148" i="1"/>
  <c r="C148" i="1"/>
  <c r="Q147" i="1"/>
  <c r="C147" i="1"/>
  <c r="Q146" i="1"/>
  <c r="C146" i="1"/>
  <c r="Q145" i="1"/>
  <c r="C145" i="1"/>
  <c r="Q144" i="1"/>
  <c r="C144" i="1"/>
  <c r="Q143" i="1"/>
  <c r="C143" i="1"/>
  <c r="Q142" i="1"/>
  <c r="C142" i="1"/>
  <c r="Q141" i="1"/>
  <c r="C141" i="1"/>
  <c r="Q140" i="1"/>
  <c r="C140" i="1"/>
  <c r="Q139" i="1"/>
  <c r="C139" i="1"/>
  <c r="Q138" i="1"/>
  <c r="C138" i="1"/>
  <c r="Q137" i="1"/>
  <c r="C137" i="1"/>
  <c r="Q136" i="1"/>
  <c r="C136" i="1"/>
  <c r="Q135" i="1"/>
  <c r="C135" i="1"/>
  <c r="Q134" i="1"/>
  <c r="C134" i="1"/>
  <c r="Q133" i="1"/>
  <c r="C133" i="1"/>
  <c r="Q132" i="1"/>
  <c r="C132" i="1"/>
  <c r="Q131" i="1"/>
  <c r="C131" i="1"/>
  <c r="Q130" i="1"/>
  <c r="C130" i="1"/>
  <c r="Q129" i="1"/>
  <c r="C129" i="1"/>
  <c r="Q128" i="1"/>
  <c r="C128" i="1"/>
  <c r="Q127" i="1"/>
  <c r="C127" i="1"/>
  <c r="Q126" i="1"/>
  <c r="C126" i="1"/>
  <c r="Q125" i="1"/>
  <c r="C125" i="1"/>
  <c r="Q124" i="1"/>
  <c r="C124" i="1"/>
  <c r="Q123" i="1"/>
  <c r="C123" i="1"/>
  <c r="Q122" i="1"/>
  <c r="C122" i="1"/>
  <c r="Q121" i="1"/>
  <c r="C121" i="1"/>
  <c r="Q120" i="1"/>
  <c r="C120" i="1"/>
  <c r="Q119" i="1"/>
  <c r="C119" i="1"/>
  <c r="Q118" i="1"/>
  <c r="C118" i="1"/>
  <c r="Q117" i="1"/>
  <c r="C117" i="1"/>
  <c r="Q116" i="1"/>
  <c r="C116" i="1"/>
  <c r="Q115" i="1"/>
  <c r="C115" i="1"/>
  <c r="Q114" i="1"/>
  <c r="C114" i="1"/>
  <c r="Q113" i="1"/>
  <c r="C113" i="1"/>
  <c r="Q112" i="1"/>
  <c r="C112" i="1"/>
  <c r="Q111" i="1"/>
  <c r="C111" i="1"/>
  <c r="Q110" i="1"/>
  <c r="C110" i="1"/>
  <c r="Q109" i="1"/>
  <c r="C109" i="1"/>
  <c r="Q108" i="1"/>
  <c r="C108" i="1"/>
  <c r="Q107" i="1"/>
  <c r="C107" i="1"/>
  <c r="Q106" i="1"/>
  <c r="C106" i="1"/>
  <c r="Q105" i="1"/>
  <c r="C105" i="1"/>
  <c r="Q104" i="1"/>
  <c r="C104" i="1"/>
  <c r="Q103" i="1"/>
  <c r="C103" i="1"/>
  <c r="Q102" i="1"/>
  <c r="C102" i="1"/>
  <c r="Q101" i="1"/>
  <c r="C101" i="1"/>
  <c r="Q100" i="1"/>
  <c r="C100" i="1"/>
  <c r="Q99" i="1"/>
  <c r="C99" i="1"/>
  <c r="Y98" i="1"/>
  <c r="X98" i="1"/>
  <c r="Y97" i="1"/>
  <c r="X97" i="1"/>
  <c r="Y96" i="1"/>
  <c r="X96" i="1"/>
  <c r="Y95" i="1"/>
  <c r="X95" i="1"/>
  <c r="Y94" i="1"/>
  <c r="X94" i="1"/>
  <c r="Y93" i="1"/>
  <c r="X93" i="1"/>
  <c r="Y92" i="1"/>
  <c r="X92" i="1"/>
  <c r="Y91" i="1"/>
  <c r="X91" i="1"/>
  <c r="C90" i="1"/>
  <c r="Q89" i="1"/>
  <c r="C89" i="1"/>
  <c r="Q88" i="1"/>
  <c r="C88" i="1"/>
  <c r="Q87" i="1"/>
  <c r="C87" i="1"/>
  <c r="Q86" i="1"/>
  <c r="C86" i="1"/>
  <c r="Q85" i="1"/>
  <c r="C85" i="1"/>
  <c r="Q84" i="1"/>
  <c r="C84" i="1"/>
  <c r="Q83" i="1"/>
  <c r="C83" i="1"/>
  <c r="Q82" i="1"/>
  <c r="C82" i="1"/>
  <c r="Q81" i="1"/>
  <c r="C81" i="1"/>
  <c r="Q80" i="1"/>
  <c r="C80" i="1"/>
  <c r="Q79" i="1"/>
  <c r="C79" i="1"/>
  <c r="Q78" i="1"/>
  <c r="C78" i="1"/>
  <c r="Q77" i="1"/>
  <c r="C77" i="1"/>
  <c r="Q76" i="1"/>
  <c r="C76" i="1"/>
  <c r="Q75" i="1"/>
  <c r="C75" i="1"/>
  <c r="Q74" i="1"/>
  <c r="C74" i="1"/>
  <c r="Q73" i="1"/>
  <c r="C73" i="1"/>
  <c r="Q72" i="1"/>
  <c r="C72" i="1"/>
  <c r="Q71" i="1"/>
  <c r="C71" i="1"/>
  <c r="Q70" i="1"/>
  <c r="C70" i="1"/>
  <c r="Q69" i="1"/>
  <c r="C69" i="1"/>
  <c r="Q68" i="1"/>
  <c r="C68" i="1"/>
  <c r="Q67" i="1"/>
  <c r="C67" i="1"/>
  <c r="Q66" i="1"/>
  <c r="C66" i="1"/>
  <c r="Q65" i="1"/>
  <c r="C65" i="1"/>
  <c r="Q64" i="1"/>
  <c r="C64" i="1"/>
  <c r="Q63" i="1"/>
  <c r="C63" i="1"/>
  <c r="Q62" i="1"/>
  <c r="C62" i="1"/>
  <c r="Q61" i="1"/>
  <c r="C61" i="1"/>
  <c r="Q60" i="1"/>
  <c r="C60" i="1"/>
  <c r="Q59" i="1"/>
  <c r="C59" i="1"/>
  <c r="Q58" i="1"/>
  <c r="C58" i="1"/>
  <c r="Q57" i="1"/>
  <c r="C57" i="1"/>
  <c r="Q56" i="1"/>
  <c r="C56" i="1"/>
  <c r="Q55" i="1"/>
  <c r="C55" i="1"/>
  <c r="Q54" i="1"/>
  <c r="C54" i="1"/>
  <c r="Q53" i="1"/>
  <c r="C53" i="1"/>
  <c r="Q52" i="1"/>
  <c r="C52" i="1"/>
  <c r="Q51" i="1"/>
  <c r="C51" i="1"/>
  <c r="Q50" i="1"/>
  <c r="C50" i="1"/>
  <c r="Q49" i="1"/>
  <c r="C49" i="1"/>
  <c r="Q48" i="1"/>
  <c r="C48" i="1"/>
  <c r="Q47" i="1"/>
  <c r="C47" i="1"/>
  <c r="Q46" i="1"/>
  <c r="C46" i="1"/>
  <c r="Q45" i="1"/>
  <c r="C45" i="1"/>
  <c r="Q44" i="1"/>
  <c r="C44" i="1"/>
  <c r="Q43" i="1"/>
  <c r="C43" i="1"/>
  <c r="Q42" i="1"/>
  <c r="C42" i="1"/>
  <c r="Q41" i="1"/>
  <c r="C41" i="1"/>
  <c r="Q40" i="1"/>
  <c r="C40" i="1"/>
  <c r="Q39" i="1"/>
  <c r="C39" i="1"/>
  <c r="Q38" i="1"/>
  <c r="C38" i="1"/>
  <c r="Q37" i="1"/>
  <c r="C37" i="1"/>
  <c r="Q36" i="1"/>
  <c r="C36" i="1"/>
  <c r="Q35" i="1"/>
  <c r="C35" i="1"/>
  <c r="Q34" i="1"/>
  <c r="C34" i="1"/>
  <c r="Q33" i="1"/>
  <c r="C33" i="1"/>
  <c r="Q32" i="1"/>
  <c r="C32" i="1"/>
  <c r="Y27" i="1"/>
  <c r="X27" i="1"/>
  <c r="Y26" i="1"/>
  <c r="X26" i="1"/>
  <c r="Y25" i="1"/>
  <c r="X25" i="1"/>
  <c r="Y24" i="1"/>
  <c r="X24" i="1"/>
  <c r="Y23" i="1"/>
  <c r="X23" i="1"/>
  <c r="Y22" i="1"/>
  <c r="X22" i="1"/>
  <c r="Y21" i="1"/>
  <c r="X21" i="1"/>
  <c r="Y20" i="1"/>
  <c r="X20" i="1"/>
  <c r="H166" i="2"/>
  <c r="H83" i="2"/>
  <c r="H216" i="2"/>
  <c r="H143" i="2"/>
  <c r="H148" i="2"/>
  <c r="H167" i="2"/>
  <c r="H214" i="2"/>
  <c r="H163" i="2"/>
  <c r="H90" i="2"/>
  <c r="H123" i="2"/>
  <c r="H142" i="2"/>
  <c r="H179" i="2"/>
  <c r="H194" i="2"/>
  <c r="J23" i="5" l="1"/>
  <c r="J330" i="5"/>
  <c r="L330" i="5"/>
  <c r="F330" i="5"/>
  <c r="J67" i="5"/>
  <c r="W234" i="4"/>
  <c r="J65" i="20"/>
  <c r="L65" i="20"/>
  <c r="AC66" i="5"/>
  <c r="J66" i="5" s="1"/>
  <c r="H23" i="5"/>
  <c r="F23" i="5"/>
  <c r="C330" i="5"/>
  <c r="AC329" i="5" s="1"/>
  <c r="F329" i="5" s="1"/>
  <c r="W231" i="4"/>
  <c r="W229" i="4"/>
  <c r="W232" i="4"/>
  <c r="W233" i="4"/>
  <c r="W230" i="4"/>
  <c r="W228" i="4"/>
  <c r="AA367" i="4"/>
  <c r="W167" i="4"/>
  <c r="W27" i="4"/>
  <c r="W235" i="1"/>
  <c r="W27" i="1"/>
  <c r="W297" i="4"/>
  <c r="W97" i="4"/>
  <c r="W91" i="4"/>
  <c r="W511" i="1"/>
  <c r="W441" i="1"/>
  <c r="W229" i="1"/>
  <c r="W228" i="1"/>
  <c r="W98" i="1"/>
  <c r="AA373" i="4"/>
  <c r="W160" i="1"/>
  <c r="Z20" i="1"/>
  <c r="Z22" i="1"/>
  <c r="Z235" i="1"/>
  <c r="W297" i="1"/>
  <c r="W508" i="1"/>
  <c r="W367" i="1"/>
  <c r="W507" i="1"/>
  <c r="W303" i="4"/>
  <c r="W163" i="4"/>
  <c r="W298" i="4"/>
  <c r="W301" i="4"/>
  <c r="W22" i="4"/>
  <c r="W370" i="1"/>
  <c r="W232" i="1"/>
  <c r="W161" i="1"/>
  <c r="W233" i="1"/>
  <c r="W371" i="1"/>
  <c r="W510" i="1"/>
  <c r="W23" i="4"/>
  <c r="W302" i="4"/>
  <c r="W25" i="1"/>
  <c r="W302" i="1"/>
  <c r="W435" i="1"/>
  <c r="W504" i="1"/>
  <c r="W97" i="1"/>
  <c r="W95" i="1"/>
  <c r="W509" i="1"/>
  <c r="W20" i="4"/>
  <c r="W161" i="4"/>
  <c r="W234" i="1"/>
  <c r="W372" i="1"/>
  <c r="W26" i="4"/>
  <c r="W98" i="4"/>
  <c r="W94" i="4"/>
  <c r="W93" i="4"/>
  <c r="Z97" i="4"/>
  <c r="Z93" i="4"/>
  <c r="Z91" i="4"/>
  <c r="W369" i="1"/>
  <c r="Z505" i="1"/>
  <c r="W304" i="4"/>
  <c r="W300" i="4"/>
  <c r="AA369" i="4"/>
  <c r="Z301" i="4"/>
  <c r="Z297" i="4"/>
  <c r="W299" i="4"/>
  <c r="Z300" i="4"/>
  <c r="Z233" i="4"/>
  <c r="W165" i="4"/>
  <c r="W95" i="4"/>
  <c r="Z95" i="4"/>
  <c r="W92" i="4"/>
  <c r="W96" i="4"/>
  <c r="W24" i="4"/>
  <c r="W21" i="4"/>
  <c r="W25" i="4"/>
  <c r="W304" i="1"/>
  <c r="W442" i="1"/>
  <c r="W438" i="1"/>
  <c r="Z508" i="1"/>
  <c r="Z509" i="1"/>
  <c r="W505" i="1"/>
  <c r="W506" i="1"/>
  <c r="Z511" i="1"/>
  <c r="Z507" i="1"/>
  <c r="Z441" i="1"/>
  <c r="W437" i="1"/>
  <c r="W439" i="1"/>
  <c r="W436" i="1"/>
  <c r="W440" i="1"/>
  <c r="Z442" i="1"/>
  <c r="Z438" i="1"/>
  <c r="Z372" i="1"/>
  <c r="Z303" i="1"/>
  <c r="W299" i="1"/>
  <c r="W298" i="1"/>
  <c r="W303" i="1"/>
  <c r="W300" i="1"/>
  <c r="W230" i="1"/>
  <c r="W231" i="1"/>
  <c r="Z164" i="1"/>
  <c r="Z160" i="1"/>
  <c r="W165" i="1"/>
  <c r="Z166" i="1"/>
  <c r="W163" i="1"/>
  <c r="W91" i="1"/>
  <c r="C65" i="20"/>
  <c r="AC64" i="20" s="1"/>
  <c r="L64" i="20" s="1"/>
  <c r="Z96" i="1"/>
  <c r="W93" i="1"/>
  <c r="Z94" i="1"/>
  <c r="W23" i="1"/>
  <c r="W21" i="1"/>
  <c r="Z24" i="1"/>
  <c r="W24" i="1"/>
  <c r="W26" i="1"/>
  <c r="Z26" i="1"/>
  <c r="W22" i="1"/>
  <c r="W20" i="1"/>
  <c r="Z98" i="1"/>
  <c r="W96" i="1"/>
  <c r="W94" i="1"/>
  <c r="W166" i="1"/>
  <c r="W368" i="1"/>
  <c r="W366" i="1"/>
  <c r="Z436" i="1"/>
  <c r="Z440" i="1"/>
  <c r="Z506" i="1"/>
  <c r="Z510" i="1"/>
  <c r="Z231" i="4"/>
  <c r="Z235" i="4"/>
  <c r="Z299" i="4"/>
  <c r="Z303" i="4"/>
  <c r="W92" i="1"/>
  <c r="W162" i="1"/>
  <c r="W164" i="1"/>
  <c r="Z301" i="1"/>
  <c r="W301" i="1"/>
  <c r="Z20" i="4"/>
  <c r="Z22" i="4"/>
  <c r="W160" i="4"/>
  <c r="W162" i="4"/>
  <c r="W164" i="4"/>
  <c r="W166" i="4"/>
  <c r="Z228" i="4"/>
  <c r="Z367" i="1"/>
  <c r="Z369" i="1"/>
  <c r="Z371" i="1"/>
  <c r="Z373" i="1"/>
  <c r="Z23" i="1"/>
  <c r="Z27" i="1"/>
  <c r="Z91" i="1"/>
  <c r="Z93" i="1"/>
  <c r="Z95" i="1"/>
  <c r="Z97" i="1"/>
  <c r="Z228" i="1"/>
  <c r="Z230" i="1"/>
  <c r="Z232" i="1"/>
  <c r="Z234" i="1"/>
  <c r="Z298" i="1"/>
  <c r="Z300" i="1"/>
  <c r="Z302" i="1"/>
  <c r="Z304" i="1"/>
  <c r="Z504" i="1"/>
  <c r="Z302" i="4"/>
  <c r="Z161" i="4"/>
  <c r="Z163" i="4"/>
  <c r="Z165" i="4"/>
  <c r="Z167" i="4"/>
  <c r="Z24" i="4"/>
  <c r="Z435" i="1"/>
  <c r="Z437" i="1"/>
  <c r="Z439" i="1"/>
  <c r="Z366" i="1"/>
  <c r="Z368" i="1"/>
  <c r="Z370" i="1"/>
  <c r="Z297" i="1"/>
  <c r="Z299" i="1"/>
  <c r="Z92" i="1"/>
  <c r="Z161" i="1"/>
  <c r="Z163" i="1"/>
  <c r="Z165" i="1"/>
  <c r="Z229" i="1"/>
  <c r="Z231" i="1"/>
  <c r="Z233" i="1"/>
  <c r="Z21" i="1"/>
  <c r="Z25" i="1"/>
  <c r="Z162" i="1"/>
  <c r="H64" i="20"/>
  <c r="J64" i="20"/>
  <c r="Z26" i="4"/>
  <c r="H100" i="2"/>
  <c r="I207" i="2"/>
  <c r="H129" i="2"/>
  <c r="I206" i="2"/>
  <c r="H183" i="2"/>
  <c r="I205" i="2"/>
  <c r="H201" i="2"/>
  <c r="I204" i="2"/>
  <c r="H190" i="2"/>
  <c r="I203" i="2"/>
  <c r="H138" i="2"/>
  <c r="I202" i="2"/>
  <c r="H86" i="2"/>
  <c r="I201" i="2"/>
  <c r="H127" i="2"/>
  <c r="I200" i="2"/>
  <c r="H210" i="2"/>
  <c r="I199" i="2"/>
  <c r="H182" i="2"/>
  <c r="I198" i="2"/>
  <c r="H189" i="2"/>
  <c r="I197" i="2"/>
  <c r="H180" i="2"/>
  <c r="I196" i="2"/>
  <c r="H220" i="2"/>
  <c r="I195" i="2"/>
  <c r="H209" i="2"/>
  <c r="I194" i="2"/>
  <c r="H34" i="2"/>
  <c r="I193" i="2"/>
  <c r="H173" i="2"/>
  <c r="I192" i="2"/>
  <c r="H65" i="2"/>
  <c r="I191" i="2"/>
  <c r="H114" i="2"/>
  <c r="I190" i="2"/>
  <c r="H153" i="2"/>
  <c r="I189" i="2"/>
  <c r="H87" i="2"/>
  <c r="I188" i="2"/>
  <c r="H96" i="2"/>
  <c r="I187" i="2"/>
  <c r="H93" i="2"/>
  <c r="I186" i="2"/>
  <c r="H80" i="2"/>
  <c r="I185" i="2"/>
  <c r="H188" i="2"/>
  <c r="I184" i="2"/>
  <c r="H178" i="2"/>
  <c r="I183" i="2"/>
  <c r="H74" i="2"/>
  <c r="I182" i="2"/>
  <c r="H213" i="2"/>
  <c r="I181" i="2"/>
  <c r="H164" i="2"/>
  <c r="I180" i="2"/>
  <c r="H52" i="2"/>
  <c r="I179" i="2"/>
  <c r="H175" i="2"/>
  <c r="I178" i="2"/>
  <c r="H146" i="2"/>
  <c r="I177" i="2"/>
  <c r="H124" i="2"/>
  <c r="I176" i="2"/>
  <c r="H177" i="2"/>
  <c r="I175" i="2"/>
  <c r="H136" i="2"/>
  <c r="I174" i="2"/>
  <c r="H112" i="2"/>
  <c r="I173" i="2"/>
  <c r="H64" i="2"/>
  <c r="I172" i="2"/>
  <c r="H208" i="2"/>
  <c r="I171" i="2"/>
  <c r="H35" i="2"/>
  <c r="I170" i="2"/>
  <c r="H104" i="2"/>
  <c r="I169" i="2"/>
  <c r="H205" i="2"/>
  <c r="I168" i="2"/>
  <c r="H40" i="2"/>
  <c r="I167" i="2"/>
  <c r="H195" i="2"/>
  <c r="I166" i="2"/>
  <c r="H108" i="2"/>
  <c r="I165" i="2"/>
  <c r="H41" i="2"/>
  <c r="I164" i="2"/>
  <c r="H147" i="2"/>
  <c r="I163" i="2"/>
  <c r="H139" i="2"/>
  <c r="I162" i="2"/>
  <c r="H200" i="2"/>
  <c r="I161" i="2"/>
  <c r="H199" i="2"/>
  <c r="I160" i="2"/>
  <c r="H198" i="2"/>
  <c r="I159" i="2"/>
  <c r="H152" i="2"/>
  <c r="I158" i="2"/>
  <c r="H206" i="2"/>
  <c r="I157" i="2"/>
  <c r="H125" i="2"/>
  <c r="I156" i="2"/>
  <c r="H26" i="2"/>
  <c r="I155" i="2"/>
  <c r="H174" i="2"/>
  <c r="I154" i="2"/>
  <c r="H51" i="2"/>
  <c r="I153" i="2"/>
  <c r="H97" i="2"/>
  <c r="I152" i="2"/>
  <c r="H60" i="2"/>
  <c r="I151" i="2"/>
  <c r="H176" i="2"/>
  <c r="I150" i="2"/>
  <c r="H102" i="2"/>
  <c r="I149" i="2"/>
  <c r="H187" i="2"/>
  <c r="I148" i="2"/>
  <c r="H219" i="2"/>
  <c r="I147" i="2"/>
  <c r="H162" i="2"/>
  <c r="I146" i="2"/>
  <c r="H197" i="2"/>
  <c r="I145" i="2"/>
  <c r="H203" i="2"/>
  <c r="I144" i="2"/>
  <c r="H185" i="2"/>
  <c r="I143" i="2"/>
  <c r="H191" i="2"/>
  <c r="I142" i="2"/>
  <c r="V297" i="1" s="1"/>
  <c r="H79" i="2"/>
  <c r="I141" i="2"/>
  <c r="H186" i="2"/>
  <c r="I140" i="2"/>
  <c r="V435" i="1" s="1"/>
  <c r="H144" i="2"/>
  <c r="I139" i="2"/>
  <c r="V504" i="1" s="1"/>
  <c r="H202" i="2"/>
  <c r="I138" i="2"/>
  <c r="H134" i="2"/>
  <c r="I137" i="2"/>
  <c r="V91" i="4" s="1"/>
  <c r="H140" i="2"/>
  <c r="I136" i="2"/>
  <c r="V160" i="4" s="1"/>
  <c r="H217" i="2"/>
  <c r="I135" i="2"/>
  <c r="V228" i="4" s="1"/>
  <c r="H62" i="2"/>
  <c r="I134" i="2"/>
  <c r="V297" i="4" s="1"/>
  <c r="H149" i="2"/>
  <c r="I133" i="2"/>
  <c r="H30" i="2"/>
  <c r="I132" i="2"/>
  <c r="V435" i="4" s="1"/>
  <c r="H131" i="2"/>
  <c r="I131" i="2"/>
  <c r="V504" i="4" s="1"/>
  <c r="H32" i="2"/>
  <c r="I130" i="2"/>
  <c r="H181" i="2"/>
  <c r="I129" i="2"/>
  <c r="H169" i="2"/>
  <c r="I128" i="2"/>
  <c r="H44" i="2"/>
  <c r="I127" i="2"/>
  <c r="H159" i="2"/>
  <c r="I126" i="2"/>
  <c r="H61" i="2"/>
  <c r="I125" i="2"/>
  <c r="H39" i="2"/>
  <c r="I124" i="2"/>
  <c r="H70" i="2"/>
  <c r="I123" i="2"/>
  <c r="V505" i="1" s="1"/>
  <c r="I544" i="1" s="1"/>
  <c r="H19" i="2"/>
  <c r="I122" i="2"/>
  <c r="H171" i="2"/>
  <c r="I121" i="2"/>
  <c r="V92" i="4" s="1"/>
  <c r="I120" i="4" s="1"/>
  <c r="H137" i="2"/>
  <c r="I120" i="2"/>
  <c r="H211" i="2"/>
  <c r="I119" i="2"/>
  <c r="V229" i="4" s="1"/>
  <c r="I268" i="4" s="1"/>
  <c r="H221" i="2"/>
  <c r="I118" i="2"/>
  <c r="H99" i="2"/>
  <c r="I117" i="2"/>
  <c r="H126" i="2"/>
  <c r="I116" i="2"/>
  <c r="H25" i="2"/>
  <c r="I115" i="2"/>
  <c r="H92" i="2"/>
  <c r="I114" i="2"/>
  <c r="H132" i="2"/>
  <c r="I113" i="2"/>
  <c r="H196" i="2"/>
  <c r="I112" i="2"/>
  <c r="H157" i="2"/>
  <c r="I111" i="2"/>
  <c r="H75" i="2"/>
  <c r="I110" i="2"/>
  <c r="H21" i="2"/>
  <c r="I109" i="2"/>
  <c r="H107" i="2"/>
  <c r="I108" i="2"/>
  <c r="H212" i="2"/>
  <c r="I107" i="2"/>
  <c r="H218" i="2"/>
  <c r="I106" i="2"/>
  <c r="H33" i="2"/>
  <c r="I105" i="2"/>
  <c r="H91" i="2"/>
  <c r="I104" i="2"/>
  <c r="H55" i="2"/>
  <c r="I103" i="2"/>
  <c r="H120" i="2"/>
  <c r="I102" i="2"/>
  <c r="H161" i="2"/>
  <c r="I101" i="2"/>
  <c r="H103" i="2"/>
  <c r="I100" i="2"/>
  <c r="H84" i="2"/>
  <c r="I99" i="2"/>
  <c r="H130" i="2"/>
  <c r="I98" i="2"/>
  <c r="H204" i="2"/>
  <c r="I97" i="2"/>
  <c r="H115" i="2"/>
  <c r="I96" i="2"/>
  <c r="H56" i="2"/>
  <c r="I95" i="2"/>
  <c r="H77" i="2"/>
  <c r="I94" i="2"/>
  <c r="H49" i="2"/>
  <c r="I93" i="2"/>
  <c r="H111" i="2"/>
  <c r="I92" i="2"/>
  <c r="H109" i="2"/>
  <c r="I91" i="2"/>
  <c r="H23" i="2"/>
  <c r="I90" i="2"/>
  <c r="H59" i="2"/>
  <c r="I89" i="2"/>
  <c r="V94" i="4" s="1"/>
  <c r="H38" i="2"/>
  <c r="I88" i="2"/>
  <c r="H43" i="2"/>
  <c r="I87" i="2"/>
  <c r="H168" i="2"/>
  <c r="I86" i="2"/>
  <c r="V300" i="4" s="1"/>
  <c r="I321" i="4" s="1"/>
  <c r="H193" i="2"/>
  <c r="I85" i="2"/>
  <c r="H165" i="2"/>
  <c r="I84" i="2"/>
  <c r="H81" i="2"/>
  <c r="I83" i="2"/>
  <c r="V507" i="4" s="1"/>
  <c r="H156" i="2"/>
  <c r="I82" i="2"/>
  <c r="H48" i="2"/>
  <c r="I81" i="2"/>
  <c r="H20" i="2"/>
  <c r="I80" i="2"/>
  <c r="H155" i="2"/>
  <c r="I79" i="2"/>
  <c r="H95" i="2"/>
  <c r="I78" i="2"/>
  <c r="H63" i="2"/>
  <c r="I77" i="2"/>
  <c r="V370" i="1" s="1"/>
  <c r="H57" i="2"/>
  <c r="I76" i="2"/>
  <c r="V439" i="1" s="1"/>
  <c r="H69" i="2"/>
  <c r="I75" i="2"/>
  <c r="V508" i="1" s="1"/>
  <c r="H73" i="2"/>
  <c r="I74" i="2"/>
  <c r="V24" i="4" s="1"/>
  <c r="D35" i="4" s="1"/>
  <c r="H42" i="2"/>
  <c r="I73" i="2"/>
  <c r="V95" i="4" s="1"/>
  <c r="H133" i="2"/>
  <c r="I72" i="2"/>
  <c r="V164" i="4" s="1"/>
  <c r="D175" i="4" s="1"/>
  <c r="H118" i="2"/>
  <c r="I71" i="2"/>
  <c r="V232" i="4" s="1"/>
  <c r="H135" i="2"/>
  <c r="I70" i="2"/>
  <c r="H37" i="2"/>
  <c r="I69" i="2"/>
  <c r="V370" i="4" s="1"/>
  <c r="H207" i="2"/>
  <c r="I68" i="2"/>
  <c r="V439" i="4" s="1"/>
  <c r="H105" i="2"/>
  <c r="I67" i="2"/>
  <c r="V508" i="4" s="1"/>
  <c r="H27" i="2"/>
  <c r="I66" i="2"/>
  <c r="H85" i="2"/>
  <c r="I65" i="2"/>
  <c r="H128" i="2"/>
  <c r="I64" i="2"/>
  <c r="H72" i="2"/>
  <c r="I63" i="2"/>
  <c r="H106" i="2"/>
  <c r="I62" i="2"/>
  <c r="V302" i="1" s="1"/>
  <c r="H78" i="2"/>
  <c r="I61" i="2"/>
  <c r="V371" i="1" s="1"/>
  <c r="H68" i="2"/>
  <c r="I60" i="2"/>
  <c r="V440" i="1" s="1"/>
  <c r="H170" i="2"/>
  <c r="I59" i="2"/>
  <c r="V509" i="1" s="1"/>
  <c r="I550" i="1" s="1"/>
  <c r="H192" i="2"/>
  <c r="I58" i="2"/>
  <c r="H82" i="2"/>
  <c r="I57" i="2"/>
  <c r="V96" i="4" s="1"/>
  <c r="D106" i="4" s="1"/>
  <c r="H54" i="2"/>
  <c r="I56" i="2"/>
  <c r="V165" i="4" s="1"/>
  <c r="H184" i="2"/>
  <c r="I55" i="2"/>
  <c r="V233" i="4" s="1"/>
  <c r="I281" i="4" s="1"/>
  <c r="H113" i="2"/>
  <c r="I54" i="2"/>
  <c r="V302" i="4" s="1"/>
  <c r="H158" i="2"/>
  <c r="I53" i="2"/>
  <c r="V371" i="4" s="1"/>
  <c r="H110" i="2"/>
  <c r="I52" i="2"/>
  <c r="V440" i="4" s="1"/>
  <c r="H24" i="2"/>
  <c r="I51" i="2"/>
  <c r="V509" i="4" s="1"/>
  <c r="H46" i="2"/>
  <c r="I50" i="2"/>
  <c r="H47" i="2"/>
  <c r="I49" i="2"/>
  <c r="H150" i="2"/>
  <c r="I48" i="2"/>
  <c r="H50" i="2"/>
  <c r="I47" i="2"/>
  <c r="H66" i="2"/>
  <c r="I46" i="2"/>
  <c r="V303" i="1" s="1"/>
  <c r="H116" i="2"/>
  <c r="I45" i="2"/>
  <c r="V372" i="1" s="1"/>
  <c r="D380" i="1" s="1"/>
  <c r="H53" i="2"/>
  <c r="I44" i="2"/>
  <c r="V441" i="1" s="1"/>
  <c r="H31" i="2"/>
  <c r="I43" i="2"/>
  <c r="V510" i="1" s="1"/>
  <c r="D518" i="1" s="1"/>
  <c r="H172" i="2"/>
  <c r="I42" i="2"/>
  <c r="H215" i="2"/>
  <c r="I41" i="2"/>
  <c r="V97" i="4" s="1"/>
  <c r="H117" i="2"/>
  <c r="I40" i="2"/>
  <c r="V166" i="4" s="1"/>
  <c r="H76" i="2"/>
  <c r="I39" i="2"/>
  <c r="V234" i="4" s="1"/>
  <c r="D250" i="4" s="1"/>
  <c r="H119" i="2"/>
  <c r="I38" i="2"/>
  <c r="V303" i="4" s="1"/>
  <c r="H151" i="2"/>
  <c r="I37" i="2"/>
  <c r="V372" i="4" s="1"/>
  <c r="H89" i="2"/>
  <c r="I36" i="2"/>
  <c r="V441" i="4" s="1"/>
  <c r="H22" i="2"/>
  <c r="I35" i="2"/>
  <c r="V510" i="4" s="1"/>
  <c r="H67" i="2"/>
  <c r="I34" i="2"/>
  <c r="H71" i="2"/>
  <c r="I33" i="2"/>
  <c r="V442" i="4" s="1"/>
  <c r="H121" i="2"/>
  <c r="I32" i="2"/>
  <c r="V373" i="4" s="1"/>
  <c r="H94" i="2"/>
  <c r="I31" i="2"/>
  <c r="V304" i="4" s="1"/>
  <c r="H29" i="2"/>
  <c r="I30" i="2"/>
  <c r="V235" i="4" s="1"/>
  <c r="H36" i="2"/>
  <c r="I29" i="2"/>
  <c r="V167" i="4" s="1"/>
  <c r="H154" i="2"/>
  <c r="I28" i="2"/>
  <c r="V98" i="4" s="1"/>
  <c r="D112" i="4" s="1"/>
  <c r="H141" i="2"/>
  <c r="I27" i="2"/>
  <c r="V27" i="4" s="1"/>
  <c r="H88" i="2"/>
  <c r="I26" i="2"/>
  <c r="V511" i="1" s="1"/>
  <c r="H160" i="2"/>
  <c r="I25" i="2"/>
  <c r="V442" i="1" s="1"/>
  <c r="H45" i="2"/>
  <c r="I24" i="2"/>
  <c r="V373" i="1" s="1"/>
  <c r="D419" i="1" s="1"/>
  <c r="H122" i="2"/>
  <c r="I23" i="2"/>
  <c r="V304" i="1" s="1"/>
  <c r="H28" i="2"/>
  <c r="I22" i="2"/>
  <c r="H58" i="2"/>
  <c r="I21" i="2"/>
  <c r="H145" i="2"/>
  <c r="I20" i="2"/>
  <c r="H101" i="2"/>
  <c r="I19" i="2"/>
  <c r="H98" i="2"/>
  <c r="O15" i="13"/>
  <c r="Z15" i="13" s="1"/>
  <c r="H66" i="5" l="1"/>
  <c r="F66" i="5"/>
  <c r="L66" i="5"/>
  <c r="L329" i="5"/>
  <c r="H329" i="5"/>
  <c r="C329" i="5" s="1"/>
  <c r="AC328" i="5" s="1"/>
  <c r="F328" i="5" s="1"/>
  <c r="J329" i="5"/>
  <c r="E64" i="20"/>
  <c r="F64" i="20"/>
  <c r="C64" i="20" s="1"/>
  <c r="AA27" i="1"/>
  <c r="AA167" i="4"/>
  <c r="AA94" i="1"/>
  <c r="AA22" i="1"/>
  <c r="AA372" i="1"/>
  <c r="AA441" i="1"/>
  <c r="AA235" i="1"/>
  <c r="AA23" i="1"/>
  <c r="AA367" i="1"/>
  <c r="AA163" i="4"/>
  <c r="AA302" i="1"/>
  <c r="AA511" i="1"/>
  <c r="AA506" i="1"/>
  <c r="AA299" i="1"/>
  <c r="AA20" i="1"/>
  <c r="AA437" i="1"/>
  <c r="AA504" i="1"/>
  <c r="AA26" i="1"/>
  <c r="AA93" i="1"/>
  <c r="AA509" i="1"/>
  <c r="AA26" i="4"/>
  <c r="AA439" i="1"/>
  <c r="AA162" i="1"/>
  <c r="AA166" i="1"/>
  <c r="AA25" i="1"/>
  <c r="AA366" i="1"/>
  <c r="AA369" i="1"/>
  <c r="AA21" i="1"/>
  <c r="AA304" i="1"/>
  <c r="AA164" i="1"/>
  <c r="AA301" i="1"/>
  <c r="V301" i="1"/>
  <c r="D313" i="1" s="1"/>
  <c r="V507" i="1"/>
  <c r="I542" i="1" s="1"/>
  <c r="V369" i="1"/>
  <c r="V506" i="4"/>
  <c r="I567" i="4" s="1"/>
  <c r="V368" i="4"/>
  <c r="D414" i="4" s="1"/>
  <c r="V230" i="4"/>
  <c r="D284" i="4" s="1"/>
  <c r="V93" i="4"/>
  <c r="V506" i="1"/>
  <c r="I518" i="1" s="1"/>
  <c r="V368" i="1"/>
  <c r="I398" i="1" s="1"/>
  <c r="V505" i="4"/>
  <c r="I519" i="4" s="1"/>
  <c r="V161" i="4"/>
  <c r="I181" i="4" s="1"/>
  <c r="V367" i="1"/>
  <c r="I406" i="1" s="1"/>
  <c r="V366" i="4"/>
  <c r="I396" i="4" s="1"/>
  <c r="V438" i="4"/>
  <c r="D498" i="4" s="1"/>
  <c r="V369" i="4"/>
  <c r="V231" i="4"/>
  <c r="I252" i="4" s="1"/>
  <c r="V163" i="4"/>
  <c r="I197" i="4" s="1"/>
  <c r="V23" i="4"/>
  <c r="D74" i="4" s="1"/>
  <c r="V438" i="1"/>
  <c r="I466" i="1" s="1"/>
  <c r="V300" i="1"/>
  <c r="I310" i="1" s="1"/>
  <c r="V437" i="4"/>
  <c r="I449" i="4" s="1"/>
  <c r="V299" i="4"/>
  <c r="I334" i="4" s="1"/>
  <c r="V162" i="4"/>
  <c r="V22" i="4"/>
  <c r="D75" i="4" s="1"/>
  <c r="V437" i="1"/>
  <c r="I458" i="1" s="1"/>
  <c r="V299" i="1"/>
  <c r="I329" i="1" s="1"/>
  <c r="V436" i="4"/>
  <c r="I483" i="4" s="1"/>
  <c r="V367" i="4"/>
  <c r="I421" i="4" s="1"/>
  <c r="V298" i="4"/>
  <c r="I352" i="4" s="1"/>
  <c r="V21" i="4"/>
  <c r="D83" i="4" s="1"/>
  <c r="V436" i="1"/>
  <c r="I483" i="1" s="1"/>
  <c r="V298" i="1"/>
  <c r="I337" i="1" s="1"/>
  <c r="V20" i="4"/>
  <c r="I40" i="4" s="1"/>
  <c r="V366" i="1"/>
  <c r="I430" i="1" s="1"/>
  <c r="V20" i="1"/>
  <c r="I83" i="1" s="1"/>
  <c r="D458" i="1"/>
  <c r="V95" i="1"/>
  <c r="V94" i="1"/>
  <c r="V98" i="1"/>
  <c r="V97" i="1"/>
  <c r="V96" i="1"/>
  <c r="V93" i="1"/>
  <c r="V92" i="1"/>
  <c r="V91" i="1"/>
  <c r="V27" i="1"/>
  <c r="D358" i="1"/>
  <c r="D342" i="1"/>
  <c r="D310" i="1"/>
  <c r="D318" i="1"/>
  <c r="D326" i="1"/>
  <c r="D350" i="1"/>
  <c r="D334" i="1"/>
  <c r="D472" i="1"/>
  <c r="D80" i="4"/>
  <c r="D64" i="4"/>
  <c r="D32" i="4"/>
  <c r="D204" i="4"/>
  <c r="D212" i="4"/>
  <c r="D220" i="4"/>
  <c r="D342" i="4"/>
  <c r="D496" i="4"/>
  <c r="D472" i="4"/>
  <c r="D480" i="4"/>
  <c r="D488" i="4"/>
  <c r="D448" i="4"/>
  <c r="D456" i="4"/>
  <c r="D464" i="4"/>
  <c r="V511" i="4"/>
  <c r="V21" i="1"/>
  <c r="D489" i="4"/>
  <c r="D449" i="4"/>
  <c r="D457" i="4"/>
  <c r="D465" i="4"/>
  <c r="I496" i="4"/>
  <c r="D473" i="4"/>
  <c r="D481" i="4"/>
  <c r="I358" i="4"/>
  <c r="I220" i="4"/>
  <c r="D205" i="4"/>
  <c r="D213" i="4"/>
  <c r="V26" i="4"/>
  <c r="V22" i="1"/>
  <c r="I496" i="1"/>
  <c r="D473" i="1"/>
  <c r="I358" i="1"/>
  <c r="D311" i="1"/>
  <c r="D319" i="1"/>
  <c r="D327" i="1"/>
  <c r="D351" i="1"/>
  <c r="D343" i="1"/>
  <c r="D474" i="4"/>
  <c r="I481" i="4"/>
  <c r="D458" i="4"/>
  <c r="D497" i="4"/>
  <c r="I488" i="4"/>
  <c r="D466" i="4"/>
  <c r="D450" i="4"/>
  <c r="I350" i="4"/>
  <c r="I212" i="4"/>
  <c r="D221" i="4"/>
  <c r="V25" i="4"/>
  <c r="V24" i="1"/>
  <c r="D497" i="1"/>
  <c r="D466" i="1"/>
  <c r="I481" i="1"/>
  <c r="I488" i="1"/>
  <c r="D359" i="1"/>
  <c r="D336" i="1"/>
  <c r="I343" i="1"/>
  <c r="D312" i="1"/>
  <c r="D320" i="1"/>
  <c r="I350" i="1"/>
  <c r="I566" i="4"/>
  <c r="D544" i="4"/>
  <c r="I558" i="4"/>
  <c r="D528" i="4"/>
  <c r="D536" i="4"/>
  <c r="I549" i="4"/>
  <c r="I420" i="4"/>
  <c r="D382" i="4"/>
  <c r="I428" i="4"/>
  <c r="I411" i="4"/>
  <c r="D398" i="4"/>
  <c r="D406" i="4"/>
  <c r="D390" i="4"/>
  <c r="I273" i="4"/>
  <c r="D244" i="4"/>
  <c r="D268" i="4"/>
  <c r="I282" i="4"/>
  <c r="I290" i="4"/>
  <c r="I145" i="4"/>
  <c r="I136" i="4"/>
  <c r="I153" i="4"/>
  <c r="D115" i="4"/>
  <c r="I566" i="1"/>
  <c r="D544" i="1"/>
  <c r="I411" i="1"/>
  <c r="D406" i="1"/>
  <c r="I420" i="1"/>
  <c r="I428" i="1"/>
  <c r="D559" i="4"/>
  <c r="I517" i="4"/>
  <c r="I528" i="4"/>
  <c r="I542" i="4"/>
  <c r="D567" i="4"/>
  <c r="I535" i="4"/>
  <c r="D551" i="4"/>
  <c r="I404" i="4"/>
  <c r="I379" i="4"/>
  <c r="I390" i="4"/>
  <c r="D413" i="4"/>
  <c r="D421" i="4"/>
  <c r="I397" i="4"/>
  <c r="D397" i="4" s="1"/>
  <c r="D429" i="4"/>
  <c r="D291" i="4"/>
  <c r="D154" i="4"/>
  <c r="I122" i="4"/>
  <c r="D122" i="4" s="1"/>
  <c r="I129" i="4"/>
  <c r="D146" i="4"/>
  <c r="D429" i="1"/>
  <c r="I390" i="1"/>
  <c r="D413" i="1"/>
  <c r="I379" i="1"/>
  <c r="I397" i="1"/>
  <c r="I404" i="1"/>
  <c r="D139" i="4"/>
  <c r="I128" i="4"/>
  <c r="D147" i="4"/>
  <c r="I105" i="4"/>
  <c r="D105" i="4" s="1"/>
  <c r="I123" i="4"/>
  <c r="I154" i="4"/>
  <c r="D499" i="4"/>
  <c r="I450" i="4"/>
  <c r="I214" i="4"/>
  <c r="I199" i="4"/>
  <c r="I188" i="4"/>
  <c r="I475" i="1"/>
  <c r="I490" i="1"/>
  <c r="I465" i="4"/>
  <c r="I451" i="4"/>
  <c r="I491" i="4"/>
  <c r="I474" i="4"/>
  <c r="I456" i="4"/>
  <c r="I499" i="4"/>
  <c r="I482" i="4"/>
  <c r="I318" i="4"/>
  <c r="I223" i="4"/>
  <c r="I175" i="4"/>
  <c r="I189" i="4"/>
  <c r="I180" i="4"/>
  <c r="I198" i="4"/>
  <c r="I49" i="4"/>
  <c r="I465" i="1"/>
  <c r="D465" i="1" s="1"/>
  <c r="I456" i="1"/>
  <c r="I491" i="1"/>
  <c r="I451" i="1"/>
  <c r="I474" i="1"/>
  <c r="I482" i="1"/>
  <c r="I499" i="1"/>
  <c r="I361" i="1"/>
  <c r="I318" i="1"/>
  <c r="I353" i="1"/>
  <c r="I313" i="1"/>
  <c r="I327" i="1"/>
  <c r="I336" i="1"/>
  <c r="I344" i="1"/>
  <c r="V235" i="1"/>
  <c r="V233" i="1"/>
  <c r="V231" i="1"/>
  <c r="V230" i="1"/>
  <c r="V229" i="1"/>
  <c r="V228" i="1"/>
  <c r="V234" i="1"/>
  <c r="V232" i="1"/>
  <c r="V167" i="1"/>
  <c r="V165" i="1"/>
  <c r="V164" i="1"/>
  <c r="V161" i="1"/>
  <c r="V160" i="1"/>
  <c r="V166" i="1"/>
  <c r="V163" i="1"/>
  <c r="V162" i="1"/>
  <c r="V23" i="1"/>
  <c r="I361" i="4"/>
  <c r="I344" i="4"/>
  <c r="D335" i="4"/>
  <c r="D327" i="4"/>
  <c r="D319" i="4"/>
  <c r="D311" i="4"/>
  <c r="I275" i="4"/>
  <c r="D260" i="4"/>
  <c r="D258" i="4"/>
  <c r="D252" i="4"/>
  <c r="I244" i="4"/>
  <c r="I213" i="4"/>
  <c r="I206" i="4"/>
  <c r="D199" i="4"/>
  <c r="D197" i="4"/>
  <c r="D191" i="4"/>
  <c r="D189" i="4"/>
  <c r="D183" i="4"/>
  <c r="D181" i="4"/>
  <c r="D173" i="4"/>
  <c r="I147" i="4"/>
  <c r="I144" i="4"/>
  <c r="D144" i="4" s="1"/>
  <c r="D136" i="4"/>
  <c r="D130" i="4"/>
  <c r="D128" i="4"/>
  <c r="I114" i="4"/>
  <c r="D51" i="4"/>
  <c r="D43" i="4"/>
  <c r="I560" i="1"/>
  <c r="I552" i="1"/>
  <c r="D536" i="1"/>
  <c r="D534" i="1"/>
  <c r="D528" i="1"/>
  <c r="D526" i="1"/>
  <c r="D520" i="1"/>
  <c r="D496" i="1"/>
  <c r="D489" i="1"/>
  <c r="D481" i="1"/>
  <c r="D474" i="1"/>
  <c r="D456" i="1"/>
  <c r="D450" i="1"/>
  <c r="D448" i="1"/>
  <c r="D427" i="1"/>
  <c r="D404" i="1"/>
  <c r="D398" i="1"/>
  <c r="D396" i="1"/>
  <c r="D390" i="1"/>
  <c r="D388" i="1"/>
  <c r="D382" i="1"/>
  <c r="D360" i="4"/>
  <c r="D358" i="4"/>
  <c r="D352" i="4"/>
  <c r="D350" i="4"/>
  <c r="D344" i="4"/>
  <c r="I336" i="4"/>
  <c r="I328" i="4"/>
  <c r="I313" i="4"/>
  <c r="D411" i="1"/>
  <c r="D541" i="1"/>
  <c r="D549" i="1"/>
  <c r="D557" i="1"/>
  <c r="D565" i="1"/>
  <c r="D152" i="4"/>
  <c r="D104" i="4"/>
  <c r="D120" i="4"/>
  <c r="D289" i="4"/>
  <c r="D241" i="4"/>
  <c r="D265" i="4"/>
  <c r="D273" i="4"/>
  <c r="D281" i="4"/>
  <c r="D395" i="4"/>
  <c r="D403" i="4"/>
  <c r="D411" i="4"/>
  <c r="D419" i="4"/>
  <c r="D379" i="4"/>
  <c r="D387" i="4"/>
  <c r="I565" i="4"/>
  <c r="D526" i="4"/>
  <c r="D550" i="4"/>
  <c r="D534" i="4"/>
  <c r="D542" i="4"/>
  <c r="D518" i="4"/>
  <c r="D558" i="4"/>
  <c r="I427" i="4"/>
  <c r="D427" i="4" s="1"/>
  <c r="D388" i="4"/>
  <c r="D396" i="4"/>
  <c r="D404" i="4"/>
  <c r="D412" i="4"/>
  <c r="D420" i="4"/>
  <c r="D282" i="4"/>
  <c r="D242" i="4"/>
  <c r="D266" i="4"/>
  <c r="D274" i="4"/>
  <c r="I289" i="4"/>
  <c r="D137" i="4"/>
  <c r="D145" i="4"/>
  <c r="D121" i="4"/>
  <c r="I152" i="4"/>
  <c r="I565" i="1"/>
  <c r="D542" i="1"/>
  <c r="D550" i="1"/>
  <c r="D558" i="1"/>
  <c r="D420" i="1"/>
  <c r="I427" i="1"/>
  <c r="D412" i="1"/>
  <c r="I550" i="4"/>
  <c r="D519" i="4"/>
  <c r="I557" i="4"/>
  <c r="D566" i="4"/>
  <c r="D535" i="4"/>
  <c r="D543" i="4"/>
  <c r="D428" i="4"/>
  <c r="D405" i="4"/>
  <c r="D381" i="4"/>
  <c r="D389" i="4"/>
  <c r="I412" i="4"/>
  <c r="I419" i="4"/>
  <c r="D290" i="4"/>
  <c r="D243" i="4"/>
  <c r="D267" i="4"/>
  <c r="D153" i="4"/>
  <c r="D114" i="4"/>
  <c r="I137" i="4"/>
  <c r="I557" i="1"/>
  <c r="D566" i="1"/>
  <c r="D543" i="1"/>
  <c r="I419" i="1"/>
  <c r="D475" i="4"/>
  <c r="I489" i="4"/>
  <c r="D467" i="4"/>
  <c r="D451" i="4"/>
  <c r="I497" i="4"/>
  <c r="I480" i="4"/>
  <c r="D459" i="4"/>
  <c r="V26" i="1"/>
  <c r="V301" i="4"/>
  <c r="I221" i="4"/>
  <c r="I204" i="4"/>
  <c r="I64" i="4"/>
  <c r="I73" i="4"/>
  <c r="I81" i="4"/>
  <c r="D475" i="1"/>
  <c r="I489" i="1"/>
  <c r="D467" i="1"/>
  <c r="I480" i="1"/>
  <c r="I497" i="1"/>
  <c r="D329" i="1"/>
  <c r="I473" i="4"/>
  <c r="I310" i="4"/>
  <c r="D222" i="4"/>
  <c r="D498" i="1"/>
  <c r="I448" i="1"/>
  <c r="I459" i="1"/>
  <c r="D459" i="1" s="1"/>
  <c r="I222" i="4"/>
  <c r="I173" i="4"/>
  <c r="I191" i="4"/>
  <c r="D207" i="4"/>
  <c r="D215" i="4"/>
  <c r="I182" i="4"/>
  <c r="I196" i="4"/>
  <c r="I389" i="1"/>
  <c r="I559" i="4"/>
  <c r="D292" i="4"/>
  <c r="I250" i="4"/>
  <c r="I257" i="4"/>
  <c r="I283" i="4"/>
  <c r="D155" i="4"/>
  <c r="I106" i="4"/>
  <c r="I113" i="4"/>
  <c r="I131" i="4"/>
  <c r="I139" i="4"/>
  <c r="I559" i="1"/>
  <c r="I526" i="1"/>
  <c r="D568" i="1"/>
  <c r="I519" i="1"/>
  <c r="I533" i="1"/>
  <c r="I395" i="1"/>
  <c r="I568" i="4"/>
  <c r="I534" i="4"/>
  <c r="I560" i="4"/>
  <c r="I525" i="4"/>
  <c r="I543" i="4"/>
  <c r="I520" i="4"/>
  <c r="D520" i="4" s="1"/>
  <c r="I551" i="4"/>
  <c r="I413" i="4"/>
  <c r="I258" i="4"/>
  <c r="I284" i="4"/>
  <c r="I292" i="4"/>
  <c r="I249" i="4"/>
  <c r="I121" i="4"/>
  <c r="I112" i="4"/>
  <c r="I130" i="4"/>
  <c r="I138" i="4"/>
  <c r="I155" i="4"/>
  <c r="I107" i="4"/>
  <c r="I568" i="1"/>
  <c r="I520" i="1"/>
  <c r="I534" i="1"/>
  <c r="I525" i="1"/>
  <c r="V25" i="1"/>
  <c r="I353" i="4"/>
  <c r="I343" i="4"/>
  <c r="D336" i="4"/>
  <c r="D334" i="4"/>
  <c r="D328" i="4"/>
  <c r="D326" i="4"/>
  <c r="D320" i="4"/>
  <c r="D318" i="4"/>
  <c r="D312" i="4"/>
  <c r="D310" i="4"/>
  <c r="I276" i="4"/>
  <c r="I274" i="4"/>
  <c r="I267" i="4"/>
  <c r="D259" i="4"/>
  <c r="D257" i="4"/>
  <c r="D251" i="4"/>
  <c r="D249" i="4"/>
  <c r="I243" i="4"/>
  <c r="I215" i="4"/>
  <c r="I207" i="4"/>
  <c r="I205" i="4"/>
  <c r="D198" i="4"/>
  <c r="D196" i="4"/>
  <c r="D190" i="4"/>
  <c r="D188" i="4"/>
  <c r="D182" i="4"/>
  <c r="D180" i="4"/>
  <c r="D174" i="4"/>
  <c r="D172" i="4"/>
  <c r="I146" i="4"/>
  <c r="D138" i="4"/>
  <c r="D131" i="4"/>
  <c r="D129" i="4"/>
  <c r="D123" i="4"/>
  <c r="I115" i="4"/>
  <c r="D113" i="4"/>
  <c r="D107" i="4"/>
  <c r="I104" i="4"/>
  <c r="D72" i="4"/>
  <c r="D56" i="4"/>
  <c r="D48" i="4"/>
  <c r="D40" i="4"/>
  <c r="I558" i="1"/>
  <c r="I551" i="1"/>
  <c r="I549" i="1"/>
  <c r="I543" i="1"/>
  <c r="D535" i="1"/>
  <c r="D533" i="1"/>
  <c r="D527" i="1"/>
  <c r="D525" i="1"/>
  <c r="D519" i="1"/>
  <c r="D517" i="1"/>
  <c r="D490" i="1"/>
  <c r="D488" i="1"/>
  <c r="D482" i="1"/>
  <c r="D480" i="1"/>
  <c r="I473" i="1"/>
  <c r="D464" i="1"/>
  <c r="D457" i="1"/>
  <c r="D451" i="1"/>
  <c r="D449" i="1"/>
  <c r="D428" i="1"/>
  <c r="D421" i="1"/>
  <c r="I412" i="1"/>
  <c r="D405" i="1"/>
  <c r="I403" i="1"/>
  <c r="D403" i="1" s="1"/>
  <c r="D397" i="1"/>
  <c r="D395" i="1"/>
  <c r="D389" i="1"/>
  <c r="D387" i="1"/>
  <c r="D381" i="1"/>
  <c r="D379" i="1"/>
  <c r="D359" i="4"/>
  <c r="D351" i="4"/>
  <c r="D343" i="4"/>
  <c r="I335" i="4"/>
  <c r="I327" i="4"/>
  <c r="C66" i="5" l="1"/>
  <c r="AC65" i="5" s="1"/>
  <c r="H65" i="5" s="1"/>
  <c r="D353" i="4"/>
  <c r="I32" i="4"/>
  <c r="D66" i="4"/>
  <c r="I405" i="1"/>
  <c r="I260" i="4"/>
  <c r="D345" i="4"/>
  <c r="I59" i="4"/>
  <c r="D59" i="4" s="1"/>
  <c r="I242" i="4"/>
  <c r="I360" i="1"/>
  <c r="I544" i="4"/>
  <c r="D82" i="4"/>
  <c r="I413" i="1"/>
  <c r="D551" i="1"/>
  <c r="H328" i="5"/>
  <c r="C328" i="5" s="1"/>
  <c r="J328" i="5"/>
  <c r="L328" i="5"/>
  <c r="I422" i="1"/>
  <c r="I526" i="4"/>
  <c r="I320" i="4"/>
  <c r="I57" i="4"/>
  <c r="I466" i="4"/>
  <c r="I34" i="4"/>
  <c r="I517" i="1"/>
  <c r="I382" i="1"/>
  <c r="I552" i="4"/>
  <c r="D482" i="4"/>
  <c r="D353" i="1"/>
  <c r="I251" i="4"/>
  <c r="D567" i="1"/>
  <c r="I396" i="1"/>
  <c r="D430" i="4"/>
  <c r="I533" i="4"/>
  <c r="I311" i="4"/>
  <c r="I43" i="4"/>
  <c r="I448" i="4"/>
  <c r="I459" i="4"/>
  <c r="I67" i="4"/>
  <c r="I311" i="1"/>
  <c r="D276" i="4"/>
  <c r="I535" i="1"/>
  <c r="I329" i="4"/>
  <c r="I265" i="4"/>
  <c r="I387" i="1"/>
  <c r="D568" i="4"/>
  <c r="I360" i="4"/>
  <c r="I50" i="4"/>
  <c r="D490" i="4"/>
  <c r="I41" i="4"/>
  <c r="D345" i="1"/>
  <c r="I291" i="4"/>
  <c r="D559" i="1"/>
  <c r="I528" i="1"/>
  <c r="I414" i="4"/>
  <c r="D560" i="4"/>
  <c r="I421" i="1"/>
  <c r="I388" i="4"/>
  <c r="I82" i="4"/>
  <c r="D352" i="1"/>
  <c r="I190" i="4"/>
  <c r="I49" i="1"/>
  <c r="I75" i="4"/>
  <c r="I326" i="1"/>
  <c r="I389" i="4"/>
  <c r="I414" i="1"/>
  <c r="I241" i="4"/>
  <c r="D430" i="1"/>
  <c r="I381" i="1"/>
  <c r="D422" i="1"/>
  <c r="D360" i="1"/>
  <c r="I319" i="1"/>
  <c r="D560" i="1"/>
  <c r="I380" i="4"/>
  <c r="D380" i="4" s="1"/>
  <c r="D491" i="4"/>
  <c r="I490" i="4"/>
  <c r="I457" i="4"/>
  <c r="I464" i="4"/>
  <c r="I475" i="4"/>
  <c r="D283" i="4"/>
  <c r="D499" i="1"/>
  <c r="I464" i="1"/>
  <c r="I450" i="1"/>
  <c r="I457" i="1"/>
  <c r="I567" i="1"/>
  <c r="I388" i="1"/>
  <c r="I406" i="4"/>
  <c r="I381" i="4"/>
  <c r="I56" i="4"/>
  <c r="I328" i="1"/>
  <c r="D328" i="1" s="1"/>
  <c r="D344" i="1"/>
  <c r="I75" i="1"/>
  <c r="D75" i="1" s="1"/>
  <c r="I35" i="1"/>
  <c r="D67" i="4"/>
  <c r="I352" i="1"/>
  <c r="I312" i="1"/>
  <c r="D552" i="1"/>
  <c r="I541" i="4"/>
  <c r="D552" i="4"/>
  <c r="D275" i="4"/>
  <c r="I335" i="1"/>
  <c r="D335" i="1" s="1"/>
  <c r="I58" i="1"/>
  <c r="I66" i="1"/>
  <c r="I266" i="4"/>
  <c r="I345" i="1"/>
  <c r="D361" i="1"/>
  <c r="I541" i="1"/>
  <c r="I536" i="1"/>
  <c r="I527" i="4"/>
  <c r="D527" i="4" s="1"/>
  <c r="I536" i="4"/>
  <c r="I259" i="4"/>
  <c r="I395" i="4"/>
  <c r="I33" i="4"/>
  <c r="I321" i="1"/>
  <c r="I40" i="1"/>
  <c r="I527" i="1"/>
  <c r="I518" i="4"/>
  <c r="I467" i="1"/>
  <c r="I319" i="4"/>
  <c r="I337" i="4"/>
  <c r="D414" i="1"/>
  <c r="I380" i="1"/>
  <c r="D491" i="1"/>
  <c r="I458" i="4"/>
  <c r="D483" i="4"/>
  <c r="D206" i="4"/>
  <c r="I183" i="4"/>
  <c r="I359" i="1"/>
  <c r="I351" i="1"/>
  <c r="I472" i="1"/>
  <c r="I83" i="4"/>
  <c r="I66" i="4"/>
  <c r="I398" i="4"/>
  <c r="I403" i="4"/>
  <c r="I382" i="4"/>
  <c r="I429" i="1"/>
  <c r="I449" i="1"/>
  <c r="I467" i="4"/>
  <c r="I472" i="4"/>
  <c r="I172" i="4"/>
  <c r="I342" i="1"/>
  <c r="D321" i="1"/>
  <c r="D565" i="4"/>
  <c r="I58" i="4"/>
  <c r="I35" i="4"/>
  <c r="D422" i="4"/>
  <c r="I429" i="4"/>
  <c r="D361" i="4"/>
  <c r="I422" i="4"/>
  <c r="I498" i="1"/>
  <c r="I498" i="4"/>
  <c r="D214" i="4"/>
  <c r="D337" i="1"/>
  <c r="D483" i="1"/>
  <c r="I312" i="4"/>
  <c r="I387" i="4"/>
  <c r="I430" i="4"/>
  <c r="I405" i="4"/>
  <c r="I334" i="1"/>
  <c r="I320" i="1"/>
  <c r="D223" i="4"/>
  <c r="I174" i="4"/>
  <c r="I42" i="4"/>
  <c r="I51" i="4"/>
  <c r="I345" i="4"/>
  <c r="I326" i="4"/>
  <c r="I48" i="4"/>
  <c r="I74" i="4"/>
  <c r="I80" i="1"/>
  <c r="D33" i="1"/>
  <c r="D41" i="1"/>
  <c r="D73" i="1"/>
  <c r="D49" i="1"/>
  <c r="D57" i="1"/>
  <c r="D74" i="1"/>
  <c r="I43" i="1"/>
  <c r="I57" i="1"/>
  <c r="D66" i="1"/>
  <c r="D82" i="1"/>
  <c r="I32" i="1"/>
  <c r="I50" i="1"/>
  <c r="D222" i="1"/>
  <c r="D214" i="1"/>
  <c r="I172" i="1"/>
  <c r="I190" i="1"/>
  <c r="I197" i="1"/>
  <c r="I183" i="1"/>
  <c r="D206" i="1"/>
  <c r="I215" i="1"/>
  <c r="I180" i="1"/>
  <c r="I206" i="1"/>
  <c r="I223" i="1"/>
  <c r="I175" i="1"/>
  <c r="I189" i="1"/>
  <c r="I198" i="1"/>
  <c r="I213" i="1"/>
  <c r="D199" i="1"/>
  <c r="D175" i="1"/>
  <c r="D191" i="1"/>
  <c r="D183" i="1"/>
  <c r="I204" i="1"/>
  <c r="D204" i="1" s="1"/>
  <c r="I221" i="1"/>
  <c r="D220" i="1"/>
  <c r="D172" i="1"/>
  <c r="D180" i="1"/>
  <c r="D188" i="1"/>
  <c r="D196" i="1"/>
  <c r="D212" i="1"/>
  <c r="D282" i="1"/>
  <c r="I289" i="1"/>
  <c r="D250" i="1"/>
  <c r="D274" i="1"/>
  <c r="D242" i="1"/>
  <c r="D258" i="1"/>
  <c r="D266" i="1"/>
  <c r="D292" i="1"/>
  <c r="I283" i="1"/>
  <c r="I243" i="1"/>
  <c r="I268" i="1"/>
  <c r="I250" i="1"/>
  <c r="I276" i="1"/>
  <c r="I257" i="1"/>
  <c r="I266" i="1"/>
  <c r="I259" i="1"/>
  <c r="I241" i="1"/>
  <c r="D283" i="1"/>
  <c r="D291" i="1"/>
  <c r="I252" i="1"/>
  <c r="D275" i="1"/>
  <c r="D289" i="1"/>
  <c r="D241" i="1"/>
  <c r="D257" i="1"/>
  <c r="D265" i="1"/>
  <c r="D273" i="1"/>
  <c r="D281" i="1"/>
  <c r="D81" i="4"/>
  <c r="I72" i="4"/>
  <c r="I65" i="4"/>
  <c r="D65" i="4" s="1"/>
  <c r="D34" i="4"/>
  <c r="D42" i="4"/>
  <c r="D50" i="4"/>
  <c r="D58" i="4"/>
  <c r="I82" i="1"/>
  <c r="I33" i="1"/>
  <c r="I51" i="1"/>
  <c r="I42" i="1"/>
  <c r="I56" i="1"/>
  <c r="D67" i="1"/>
  <c r="I48" i="1"/>
  <c r="D48" i="1" s="1"/>
  <c r="I41" i="1"/>
  <c r="I74" i="1"/>
  <c r="D83" i="1"/>
  <c r="I59" i="1"/>
  <c r="I67" i="1"/>
  <c r="I34" i="1"/>
  <c r="D72" i="1"/>
  <c r="D56" i="1"/>
  <c r="D32" i="1"/>
  <c r="D40" i="1"/>
  <c r="D80" i="1"/>
  <c r="D64" i="1"/>
  <c r="D155" i="1"/>
  <c r="I120" i="1"/>
  <c r="D120" i="1" s="1"/>
  <c r="I146" i="1"/>
  <c r="I113" i="1"/>
  <c r="I139" i="1"/>
  <c r="I106" i="1"/>
  <c r="I131" i="1"/>
  <c r="I137" i="1"/>
  <c r="D106" i="1"/>
  <c r="D114" i="1"/>
  <c r="D122" i="1"/>
  <c r="D130" i="1"/>
  <c r="I144" i="1"/>
  <c r="D144" i="1"/>
  <c r="D104" i="1"/>
  <c r="D112" i="1"/>
  <c r="D128" i="1"/>
  <c r="D136" i="1"/>
  <c r="D152" i="1"/>
  <c r="I136" i="1"/>
  <c r="I153" i="1"/>
  <c r="D153" i="1" s="1"/>
  <c r="D107" i="1"/>
  <c r="D115" i="1"/>
  <c r="D123" i="1"/>
  <c r="D131" i="1"/>
  <c r="I145" i="1"/>
  <c r="D42" i="1"/>
  <c r="D50" i="1"/>
  <c r="D58" i="1"/>
  <c r="I72" i="1"/>
  <c r="D81" i="1"/>
  <c r="D34" i="1"/>
  <c r="I65" i="1"/>
  <c r="D65" i="1" s="1"/>
  <c r="I359" i="4"/>
  <c r="I342" i="4"/>
  <c r="D313" i="4"/>
  <c r="D321" i="4"/>
  <c r="D329" i="4"/>
  <c r="D337" i="4"/>
  <c r="I351" i="4"/>
  <c r="I196" i="1"/>
  <c r="I182" i="1"/>
  <c r="D207" i="1"/>
  <c r="I222" i="1"/>
  <c r="D215" i="1"/>
  <c r="I173" i="1"/>
  <c r="I191" i="1"/>
  <c r="D213" i="1"/>
  <c r="I220" i="1"/>
  <c r="D173" i="1"/>
  <c r="D181" i="1"/>
  <c r="D189" i="1"/>
  <c r="D197" i="1"/>
  <c r="D223" i="1"/>
  <c r="I174" i="1"/>
  <c r="I188" i="1"/>
  <c r="I199" i="1"/>
  <c r="I181" i="1"/>
  <c r="I207" i="1"/>
  <c r="I214" i="1"/>
  <c r="D221" i="1"/>
  <c r="D174" i="1"/>
  <c r="D190" i="1"/>
  <c r="D198" i="1"/>
  <c r="I205" i="1"/>
  <c r="D205" i="1" s="1"/>
  <c r="D182" i="1"/>
  <c r="I212" i="1"/>
  <c r="D260" i="1"/>
  <c r="I273" i="1"/>
  <c r="D252" i="1"/>
  <c r="D244" i="1"/>
  <c r="D268" i="1"/>
  <c r="I282" i="1"/>
  <c r="I290" i="1"/>
  <c r="I267" i="1"/>
  <c r="D267" i="1" s="1"/>
  <c r="I249" i="1"/>
  <c r="D249" i="1" s="1"/>
  <c r="I275" i="1"/>
  <c r="I258" i="1"/>
  <c r="I284" i="1"/>
  <c r="I292" i="1"/>
  <c r="I244" i="1"/>
  <c r="D284" i="1"/>
  <c r="I251" i="1"/>
  <c r="I265" i="1"/>
  <c r="I291" i="1"/>
  <c r="D276" i="1"/>
  <c r="I260" i="1"/>
  <c r="I242" i="1"/>
  <c r="D243" i="1"/>
  <c r="I281" i="1"/>
  <c r="I274" i="1"/>
  <c r="D251" i="1"/>
  <c r="D259" i="1"/>
  <c r="D290" i="1"/>
  <c r="I81" i="1"/>
  <c r="D35" i="1"/>
  <c r="I64" i="1"/>
  <c r="D51" i="1"/>
  <c r="D59" i="1"/>
  <c r="I73" i="1"/>
  <c r="D43" i="1"/>
  <c r="D73" i="4"/>
  <c r="I80" i="4"/>
  <c r="D33" i="4"/>
  <c r="D41" i="4"/>
  <c r="D49" i="4"/>
  <c r="D57" i="4"/>
  <c r="D557" i="4"/>
  <c r="D517" i="4"/>
  <c r="D525" i="4"/>
  <c r="D549" i="4"/>
  <c r="D533" i="4"/>
  <c r="D541" i="4"/>
  <c r="I138" i="1"/>
  <c r="D138" i="1" s="1"/>
  <c r="I155" i="1"/>
  <c r="I107" i="1"/>
  <c r="I130" i="1"/>
  <c r="I147" i="1"/>
  <c r="D147" i="1" s="1"/>
  <c r="I112" i="1"/>
  <c r="I121" i="1"/>
  <c r="D139" i="1"/>
  <c r="I105" i="1"/>
  <c r="I128" i="1"/>
  <c r="I154" i="1"/>
  <c r="I114" i="1"/>
  <c r="I123" i="1"/>
  <c r="I152" i="1"/>
  <c r="D145" i="1"/>
  <c r="D105" i="1"/>
  <c r="D113" i="1"/>
  <c r="D121" i="1"/>
  <c r="D129" i="1"/>
  <c r="D137" i="1"/>
  <c r="D154" i="1"/>
  <c r="I115" i="1"/>
  <c r="I122" i="1"/>
  <c r="I104" i="1"/>
  <c r="I129" i="1"/>
  <c r="D146" i="1"/>
  <c r="L65" i="5" l="1"/>
  <c r="J65" i="5"/>
  <c r="F65" i="5"/>
  <c r="C65" i="5" s="1"/>
  <c r="AC64" i="5" s="1"/>
  <c r="J64" i="5" l="1"/>
  <c r="H64" i="5"/>
  <c r="L64" i="5"/>
  <c r="F64" i="5"/>
  <c r="C64" i="5" l="1"/>
  <c r="AA228" i="4" l="1"/>
  <c r="Z229" i="4"/>
  <c r="AA229" i="4" s="1"/>
  <c r="Z230" i="4"/>
  <c r="AA230" i="4" s="1"/>
  <c r="AA231" i="4"/>
  <c r="Z232" i="4"/>
  <c r="AA232" i="4" s="1"/>
  <c r="AA233" i="4"/>
  <c r="Z234" i="4"/>
  <c r="AA234" i="4" s="1"/>
  <c r="AA235" i="4"/>
  <c r="AA368" i="1"/>
  <c r="AA370" i="1"/>
  <c r="AA371" i="1"/>
  <c r="AA373" i="1"/>
  <c r="AA24" i="1"/>
  <c r="AB21" i="1" s="1"/>
  <c r="AC21" i="1" s="1"/>
  <c r="H21" i="1" s="1"/>
  <c r="Z160" i="4"/>
  <c r="AA160" i="4" s="1"/>
  <c r="AA161" i="4"/>
  <c r="Z162" i="4"/>
  <c r="AA162" i="4" s="1"/>
  <c r="Z164" i="4"/>
  <c r="AA164" i="4" s="1"/>
  <c r="AA165" i="4"/>
  <c r="Z166" i="4"/>
  <c r="AA166" i="4" s="1"/>
  <c r="AA91" i="4"/>
  <c r="Z92" i="4"/>
  <c r="AA92" i="4" s="1"/>
  <c r="AA93" i="4"/>
  <c r="Z94" i="4"/>
  <c r="AA94" i="4" s="1"/>
  <c r="AA95" i="4"/>
  <c r="Z96" i="4"/>
  <c r="AA96" i="4" s="1"/>
  <c r="AA97" i="4"/>
  <c r="Z98" i="4"/>
  <c r="AA98" i="4" s="1"/>
  <c r="AA435" i="1"/>
  <c r="AA436" i="1"/>
  <c r="AA438" i="1"/>
  <c r="AA440" i="1"/>
  <c r="AA442" i="1"/>
  <c r="AA505" i="1"/>
  <c r="AA507" i="1"/>
  <c r="AA508" i="1"/>
  <c r="AA510" i="1"/>
  <c r="AA228" i="1"/>
  <c r="AA229" i="1"/>
  <c r="AA230" i="1"/>
  <c r="AA231" i="1"/>
  <c r="AA232" i="1"/>
  <c r="AA233" i="1"/>
  <c r="AA234" i="1"/>
  <c r="AA160" i="1"/>
  <c r="AA161" i="1"/>
  <c r="AA163" i="1"/>
  <c r="AA165" i="1"/>
  <c r="Z167" i="1"/>
  <c r="AA167" i="1" s="1"/>
  <c r="AA91" i="1"/>
  <c r="AA92" i="1"/>
  <c r="AA95" i="1"/>
  <c r="AA96" i="1"/>
  <c r="AA97" i="1"/>
  <c r="AA98" i="1"/>
  <c r="AA297" i="4"/>
  <c r="Z298" i="4"/>
  <c r="AA298" i="4" s="1"/>
  <c r="AA299" i="4"/>
  <c r="AA300" i="4"/>
  <c r="AA301" i="4"/>
  <c r="AA302" i="4"/>
  <c r="AA303" i="4"/>
  <c r="Z304" i="4"/>
  <c r="AA304" i="4" s="1"/>
  <c r="Z25" i="4"/>
  <c r="AA25" i="4" s="1"/>
  <c r="Z21" i="4"/>
  <c r="AA21" i="4" s="1"/>
  <c r="Z366" i="4"/>
  <c r="AA366" i="4" s="1"/>
  <c r="Z368" i="4"/>
  <c r="AA368" i="4" s="1"/>
  <c r="Z370" i="4"/>
  <c r="AA370" i="4" s="1"/>
  <c r="AA371" i="4"/>
  <c r="Z372" i="4"/>
  <c r="AA372" i="4" s="1"/>
  <c r="AA20" i="4"/>
  <c r="AA22" i="4"/>
  <c r="Z23" i="4"/>
  <c r="AA23" i="4" s="1"/>
  <c r="AA24" i="4"/>
  <c r="Z27" i="4"/>
  <c r="AA27" i="4" s="1"/>
  <c r="AA297" i="1"/>
  <c r="AA298" i="1"/>
  <c r="AA300" i="1"/>
  <c r="AA303" i="1"/>
  <c r="AA435" i="4"/>
  <c r="Z436" i="4"/>
  <c r="AA436" i="4" s="1"/>
  <c r="Z437" i="4"/>
  <c r="AA437" i="4" s="1"/>
  <c r="Z438" i="4"/>
  <c r="AA438" i="4" s="1"/>
  <c r="Z440" i="4"/>
  <c r="AA440" i="4" s="1"/>
  <c r="AA441" i="4"/>
  <c r="Z442" i="4"/>
  <c r="AA442" i="4" s="1"/>
  <c r="AA111" i="5"/>
  <c r="AB111" i="5" s="1"/>
  <c r="AC111" i="5" s="1"/>
  <c r="AA162" i="19"/>
  <c r="AA165" i="19"/>
  <c r="Z166" i="19"/>
  <c r="AA166" i="19" s="1"/>
  <c r="AA167" i="19"/>
  <c r="AA154" i="5"/>
  <c r="AB153" i="5" s="1"/>
  <c r="AC153" i="5" s="1"/>
  <c r="AA25" i="19"/>
  <c r="AB21" i="19" s="1"/>
  <c r="AC21" i="19" s="1"/>
  <c r="AA92" i="19"/>
  <c r="Z96" i="19"/>
  <c r="AA96" i="19" s="1"/>
  <c r="AA97" i="19"/>
  <c r="AA98" i="19"/>
  <c r="Z440" i="19"/>
  <c r="AA440" i="19" s="1"/>
  <c r="AA442" i="19"/>
  <c r="AA197" i="5"/>
  <c r="AB199" i="5" s="1"/>
  <c r="AC199" i="5" s="1"/>
  <c r="AA297" i="19"/>
  <c r="AA298" i="19"/>
  <c r="AA302" i="19"/>
  <c r="Z228" i="19"/>
  <c r="AA228" i="19" s="1"/>
  <c r="AA230" i="19"/>
  <c r="AA231" i="19"/>
  <c r="AA233" i="19"/>
  <c r="AA504" i="4"/>
  <c r="Z505" i="4"/>
  <c r="AA505" i="4" s="1"/>
  <c r="AA506" i="4"/>
  <c r="Z507" i="4"/>
  <c r="AA507" i="4" s="1"/>
  <c r="AA508" i="4"/>
  <c r="Z509" i="4"/>
  <c r="AA509" i="4" s="1"/>
  <c r="AA510" i="4"/>
  <c r="Z511" i="4"/>
  <c r="AA511" i="4" s="1"/>
  <c r="AA504" i="19"/>
  <c r="Z506" i="19"/>
  <c r="AA506" i="19" s="1"/>
  <c r="AA509" i="19"/>
  <c r="AA510" i="19"/>
  <c r="AA511" i="19"/>
  <c r="AA366" i="19"/>
  <c r="AA367" i="19"/>
  <c r="AA368" i="19"/>
  <c r="AA369" i="19"/>
  <c r="Z370" i="19"/>
  <c r="AA370" i="19" s="1"/>
  <c r="AA371" i="19"/>
  <c r="AA372" i="19"/>
  <c r="Z373" i="19"/>
  <c r="AA373" i="19" s="1"/>
  <c r="AA240" i="5"/>
  <c r="AA241" i="5"/>
  <c r="AA242" i="5"/>
  <c r="AA243" i="5"/>
  <c r="AA284" i="5"/>
  <c r="AB285" i="5" s="1"/>
  <c r="AC285" i="5" s="1"/>
  <c r="AA111" i="20"/>
  <c r="AB109" i="20" s="1"/>
  <c r="AC109" i="20" s="1"/>
  <c r="J109" i="20" s="1"/>
  <c r="AA153" i="20"/>
  <c r="AB152" i="20" s="1"/>
  <c r="AC152" i="20" s="1"/>
  <c r="AA154" i="20"/>
  <c r="AB198" i="5" l="1"/>
  <c r="AC198" i="5" s="1"/>
  <c r="L198" i="5" s="1"/>
  <c r="H199" i="5"/>
  <c r="J199" i="5"/>
  <c r="AB196" i="5"/>
  <c r="AC196" i="5" s="1"/>
  <c r="L196" i="5" s="1"/>
  <c r="J111" i="5"/>
  <c r="L111" i="5"/>
  <c r="AB242" i="5"/>
  <c r="AC242" i="5" s="1"/>
  <c r="J242" i="5" s="1"/>
  <c r="AB197" i="5"/>
  <c r="AC197" i="5" s="1"/>
  <c r="F197" i="5" s="1"/>
  <c r="AB108" i="20"/>
  <c r="AC108" i="20" s="1"/>
  <c r="L108" i="20" s="1"/>
  <c r="AB110" i="20"/>
  <c r="AC110" i="20" s="1"/>
  <c r="H110" i="20" s="1"/>
  <c r="AB241" i="5"/>
  <c r="AC241" i="5" s="1"/>
  <c r="F241" i="5" s="1"/>
  <c r="AB154" i="5"/>
  <c r="AC154" i="5" s="1"/>
  <c r="H154" i="5" s="1"/>
  <c r="AB303" i="19"/>
  <c r="AC303" i="19" s="1"/>
  <c r="L303" i="19" s="1"/>
  <c r="AB505" i="19"/>
  <c r="AC505" i="19" s="1"/>
  <c r="J505" i="19" s="1"/>
  <c r="AB438" i="19"/>
  <c r="AC438" i="19" s="1"/>
  <c r="L438" i="19" s="1"/>
  <c r="AB368" i="19"/>
  <c r="AC368" i="19" s="1"/>
  <c r="L368" i="19" s="1"/>
  <c r="AB370" i="19"/>
  <c r="AC370" i="19" s="1"/>
  <c r="L370" i="19" s="1"/>
  <c r="J21" i="19"/>
  <c r="F21" i="19"/>
  <c r="L21" i="19"/>
  <c r="H21" i="19"/>
  <c r="AB23" i="19"/>
  <c r="AC23" i="19" s="1"/>
  <c r="AB26" i="19"/>
  <c r="AC26" i="19" s="1"/>
  <c r="H26" i="19" s="1"/>
  <c r="AB27" i="19"/>
  <c r="AC27" i="19" s="1"/>
  <c r="J27" i="19" s="1"/>
  <c r="AB507" i="1"/>
  <c r="AC507" i="1" s="1"/>
  <c r="J507" i="1" s="1"/>
  <c r="AB233" i="19"/>
  <c r="AC233" i="19" s="1"/>
  <c r="AB229" i="19"/>
  <c r="AC229" i="19" s="1"/>
  <c r="F229" i="19" s="1"/>
  <c r="AB234" i="19"/>
  <c r="AC234" i="19" s="1"/>
  <c r="AB91" i="19"/>
  <c r="AC91" i="19" s="1"/>
  <c r="F91" i="19" s="1"/>
  <c r="H196" i="5"/>
  <c r="AB154" i="20"/>
  <c r="AC154" i="20" s="1"/>
  <c r="L154" i="20" s="1"/>
  <c r="L199" i="5"/>
  <c r="AB243" i="5"/>
  <c r="AC243" i="5" s="1"/>
  <c r="H243" i="5" s="1"/>
  <c r="AB504" i="19"/>
  <c r="AC504" i="19" s="1"/>
  <c r="F504" i="19" s="1"/>
  <c r="AB22" i="19"/>
  <c r="AC22" i="19" s="1"/>
  <c r="J22" i="19" s="1"/>
  <c r="AB25" i="19"/>
  <c r="AC25" i="19" s="1"/>
  <c r="J25" i="19" s="1"/>
  <c r="AB155" i="5"/>
  <c r="AC155" i="5" s="1"/>
  <c r="AB155" i="20"/>
  <c r="AC155" i="20" s="1"/>
  <c r="L155" i="20" s="1"/>
  <c r="AB240" i="5"/>
  <c r="AC240" i="5" s="1"/>
  <c r="H240" i="5" s="1"/>
  <c r="F199" i="5"/>
  <c r="AB298" i="19"/>
  <c r="AC298" i="19" s="1"/>
  <c r="H298" i="19" s="1"/>
  <c r="AB508" i="19"/>
  <c r="AC508" i="19" s="1"/>
  <c r="AB439" i="19"/>
  <c r="AC439" i="19" s="1"/>
  <c r="L439" i="19" s="1"/>
  <c r="AB20" i="19"/>
  <c r="AC20" i="19" s="1"/>
  <c r="L20" i="19" s="1"/>
  <c r="AB24" i="19"/>
  <c r="AC24" i="19" s="1"/>
  <c r="F24" i="19" s="1"/>
  <c r="AB506" i="19"/>
  <c r="AC506" i="19" s="1"/>
  <c r="J506" i="19" s="1"/>
  <c r="AB303" i="1"/>
  <c r="AC303" i="1" s="1"/>
  <c r="J303" i="1" s="1"/>
  <c r="AB504" i="1"/>
  <c r="AC504" i="1" s="1"/>
  <c r="L504" i="1" s="1"/>
  <c r="AB368" i="1"/>
  <c r="AC368" i="1" s="1"/>
  <c r="E368" i="1" s="1"/>
  <c r="V369" i="19" s="1"/>
  <c r="AB371" i="1"/>
  <c r="AC371" i="1" s="1"/>
  <c r="J371" i="1" s="1"/>
  <c r="AB437" i="1"/>
  <c r="AC437" i="1" s="1"/>
  <c r="H437" i="1" s="1"/>
  <c r="AB436" i="1"/>
  <c r="AC436" i="1" s="1"/>
  <c r="F436" i="1" s="1"/>
  <c r="J285" i="5"/>
  <c r="F285" i="5"/>
  <c r="H285" i="5"/>
  <c r="L285" i="5"/>
  <c r="H152" i="20"/>
  <c r="E152" i="20"/>
  <c r="J152" i="20"/>
  <c r="F154" i="20"/>
  <c r="E154" i="20"/>
  <c r="J154" i="20"/>
  <c r="F152" i="20"/>
  <c r="E155" i="20"/>
  <c r="F108" i="20"/>
  <c r="H108" i="20"/>
  <c r="L152" i="20"/>
  <c r="E110" i="20"/>
  <c r="AB287" i="5"/>
  <c r="AC287" i="5" s="1"/>
  <c r="AB284" i="5"/>
  <c r="AC284" i="5" s="1"/>
  <c r="AB286" i="5"/>
  <c r="AC286" i="5" s="1"/>
  <c r="F109" i="20"/>
  <c r="E109" i="20"/>
  <c r="H109" i="20"/>
  <c r="L109" i="20"/>
  <c r="AB371" i="19"/>
  <c r="AC371" i="19" s="1"/>
  <c r="AB369" i="19"/>
  <c r="AC369" i="19" s="1"/>
  <c r="L153" i="5"/>
  <c r="F153" i="5"/>
  <c r="H153" i="5"/>
  <c r="J153" i="5"/>
  <c r="AB98" i="19"/>
  <c r="AC98" i="19" s="1"/>
  <c r="AB94" i="19"/>
  <c r="AC94" i="19" s="1"/>
  <c r="AB95" i="19"/>
  <c r="AC95" i="19" s="1"/>
  <c r="AB97" i="19"/>
  <c r="AC97" i="19" s="1"/>
  <c r="AB93" i="19"/>
  <c r="AC93" i="19" s="1"/>
  <c r="AB96" i="19"/>
  <c r="AC96" i="19" s="1"/>
  <c r="AB92" i="19"/>
  <c r="AC92" i="19" s="1"/>
  <c r="AB228" i="1"/>
  <c r="AC228" i="1" s="1"/>
  <c r="E228" i="1" s="1"/>
  <c r="V235" i="19" s="1"/>
  <c r="AB233" i="1"/>
  <c r="AC233" i="1" s="1"/>
  <c r="H233" i="1" s="1"/>
  <c r="AB235" i="1"/>
  <c r="AC235" i="1" s="1"/>
  <c r="J235" i="1" s="1"/>
  <c r="AB234" i="1"/>
  <c r="AC234" i="1" s="1"/>
  <c r="L234" i="1" s="1"/>
  <c r="AB230" i="1"/>
  <c r="AC230" i="1" s="1"/>
  <c r="H230" i="1" s="1"/>
  <c r="AB232" i="1"/>
  <c r="AC232" i="1" s="1"/>
  <c r="F232" i="1" s="1"/>
  <c r="AB153" i="20"/>
  <c r="AC153" i="20" s="1"/>
  <c r="AB111" i="20"/>
  <c r="AC111" i="20" s="1"/>
  <c r="AB163" i="19"/>
  <c r="AC163" i="19" s="1"/>
  <c r="AB160" i="19"/>
  <c r="AC160" i="19" s="1"/>
  <c r="AB162" i="19"/>
  <c r="AC162" i="19" s="1"/>
  <c r="AB161" i="19"/>
  <c r="AC161" i="19" s="1"/>
  <c r="F111" i="5"/>
  <c r="H111" i="5"/>
  <c r="AB98" i="1"/>
  <c r="AC98" i="1" s="1"/>
  <c r="F98" i="1" s="1"/>
  <c r="AB94" i="1"/>
  <c r="AC94" i="1" s="1"/>
  <c r="L94" i="1" s="1"/>
  <c r="AB95" i="1"/>
  <c r="AC95" i="1" s="1"/>
  <c r="F95" i="1" s="1"/>
  <c r="AB93" i="1"/>
  <c r="AC93" i="1" s="1"/>
  <c r="AB92" i="1"/>
  <c r="AC92" i="1" s="1"/>
  <c r="F92" i="1" s="1"/>
  <c r="AB96" i="1"/>
  <c r="AC96" i="1" s="1"/>
  <c r="H96" i="1" s="1"/>
  <c r="AB231" i="19"/>
  <c r="AC231" i="19" s="1"/>
  <c r="AB230" i="19"/>
  <c r="AC230" i="19" s="1"/>
  <c r="AB228" i="19"/>
  <c r="AC228" i="19" s="1"/>
  <c r="AB232" i="19"/>
  <c r="AC232" i="19" s="1"/>
  <c r="AB235" i="19"/>
  <c r="AC235" i="19" s="1"/>
  <c r="AB297" i="19"/>
  <c r="AC297" i="19" s="1"/>
  <c r="AB304" i="19"/>
  <c r="AC304" i="19" s="1"/>
  <c r="AB300" i="19"/>
  <c r="AC300" i="19" s="1"/>
  <c r="AB301" i="19"/>
  <c r="AC301" i="19" s="1"/>
  <c r="AB302" i="19"/>
  <c r="AC302" i="19" s="1"/>
  <c r="AB299" i="19"/>
  <c r="AC299" i="19" s="1"/>
  <c r="AB110" i="5"/>
  <c r="AC110" i="5" s="1"/>
  <c r="AB108" i="5"/>
  <c r="AC108" i="5" s="1"/>
  <c r="AB109" i="5"/>
  <c r="AC109" i="5" s="1"/>
  <c r="AB297" i="1"/>
  <c r="AC297" i="1" s="1"/>
  <c r="L297" i="1" s="1"/>
  <c r="AB301" i="1"/>
  <c r="AC301" i="1" s="1"/>
  <c r="H301" i="1" s="1"/>
  <c r="AB304" i="1"/>
  <c r="AC304" i="1" s="1"/>
  <c r="E304" i="1" s="1"/>
  <c r="AB298" i="1"/>
  <c r="AC298" i="1" s="1"/>
  <c r="E298" i="1" s="1"/>
  <c r="V302" i="19" s="1"/>
  <c r="AB302" i="1"/>
  <c r="AC302" i="1" s="1"/>
  <c r="J302" i="1" s="1"/>
  <c r="AB300" i="1"/>
  <c r="AC300" i="1" s="1"/>
  <c r="L300" i="1" s="1"/>
  <c r="AB231" i="1"/>
  <c r="AC231" i="1" s="1"/>
  <c r="H231" i="1" s="1"/>
  <c r="AB369" i="1"/>
  <c r="AC369" i="1" s="1"/>
  <c r="L369" i="1" s="1"/>
  <c r="AB372" i="1"/>
  <c r="AC372" i="1" s="1"/>
  <c r="F372" i="1" s="1"/>
  <c r="AB373" i="1"/>
  <c r="AC373" i="1" s="1"/>
  <c r="AB366" i="1"/>
  <c r="AC366" i="1" s="1"/>
  <c r="AB370" i="1"/>
  <c r="AC370" i="1" s="1"/>
  <c r="AB367" i="1"/>
  <c r="AC367" i="1" s="1"/>
  <c r="AB510" i="19"/>
  <c r="AC510" i="19" s="1"/>
  <c r="AB509" i="19"/>
  <c r="AC509" i="19" s="1"/>
  <c r="AB507" i="19"/>
  <c r="AC507" i="19" s="1"/>
  <c r="AB511" i="19"/>
  <c r="AC511" i="19" s="1"/>
  <c r="AB166" i="19"/>
  <c r="AC166" i="19" s="1"/>
  <c r="AB299" i="1"/>
  <c r="AC299" i="1" s="1"/>
  <c r="H299" i="1" s="1"/>
  <c r="AB511" i="1"/>
  <c r="AC511" i="1" s="1"/>
  <c r="AB509" i="1"/>
  <c r="AC509" i="1" s="1"/>
  <c r="AB510" i="1"/>
  <c r="AC510" i="1" s="1"/>
  <c r="AB505" i="1"/>
  <c r="AC505" i="1" s="1"/>
  <c r="AB508" i="1"/>
  <c r="AC508" i="1" s="1"/>
  <c r="AB441" i="1"/>
  <c r="AC441" i="1" s="1"/>
  <c r="F441" i="1" s="1"/>
  <c r="AB435" i="1"/>
  <c r="AC435" i="1" s="1"/>
  <c r="E435" i="1" s="1"/>
  <c r="V442" i="19" s="1"/>
  <c r="AB438" i="1"/>
  <c r="AC438" i="1" s="1"/>
  <c r="J438" i="1" s="1"/>
  <c r="AB440" i="1"/>
  <c r="AC440" i="1" s="1"/>
  <c r="F440" i="1" s="1"/>
  <c r="AB442" i="1"/>
  <c r="AC442" i="1" s="1"/>
  <c r="H442" i="1" s="1"/>
  <c r="AB439" i="1"/>
  <c r="AC439" i="1" s="1"/>
  <c r="F439" i="1" s="1"/>
  <c r="E21" i="1"/>
  <c r="V25" i="19" s="1"/>
  <c r="F21" i="1"/>
  <c r="J21" i="1"/>
  <c r="L21" i="1"/>
  <c r="AB372" i="19"/>
  <c r="AC372" i="19" s="1"/>
  <c r="AB367" i="19"/>
  <c r="AC367" i="19" s="1"/>
  <c r="AB366" i="19"/>
  <c r="AC366" i="19" s="1"/>
  <c r="AB373" i="19"/>
  <c r="AC373" i="19" s="1"/>
  <c r="AB440" i="19"/>
  <c r="AC440" i="19" s="1"/>
  <c r="AB441" i="19"/>
  <c r="AC441" i="19" s="1"/>
  <c r="AB436" i="19"/>
  <c r="AC436" i="19" s="1"/>
  <c r="AB437" i="19"/>
  <c r="AC437" i="19" s="1"/>
  <c r="AB442" i="19"/>
  <c r="AC442" i="19" s="1"/>
  <c r="AB435" i="19"/>
  <c r="AC435" i="19" s="1"/>
  <c r="AB20" i="1"/>
  <c r="AC20" i="1" s="1"/>
  <c r="E20" i="1" s="1"/>
  <c r="V27" i="19" s="1"/>
  <c r="AB24" i="1"/>
  <c r="AC24" i="1" s="1"/>
  <c r="L24" i="1" s="1"/>
  <c r="AB25" i="1"/>
  <c r="AC25" i="1" s="1"/>
  <c r="J25" i="1" s="1"/>
  <c r="AB26" i="1"/>
  <c r="AC26" i="1" s="1"/>
  <c r="L26" i="1" s="1"/>
  <c r="AB27" i="1"/>
  <c r="AC27" i="1" s="1"/>
  <c r="AB22" i="1"/>
  <c r="AC22" i="1" s="1"/>
  <c r="J22" i="1" s="1"/>
  <c r="AB23" i="1"/>
  <c r="AC23" i="1" s="1"/>
  <c r="J23" i="1" s="1"/>
  <c r="AB152" i="5"/>
  <c r="AC152" i="5" s="1"/>
  <c r="AB165" i="19"/>
  <c r="AC165" i="19" s="1"/>
  <c r="AB167" i="19"/>
  <c r="AC167" i="19" s="1"/>
  <c r="AB229" i="1"/>
  <c r="AC229" i="1" s="1"/>
  <c r="H229" i="1" s="1"/>
  <c r="AB164" i="19"/>
  <c r="AC164" i="19" s="1"/>
  <c r="AB506" i="1"/>
  <c r="AC506" i="1" s="1"/>
  <c r="J506" i="1" s="1"/>
  <c r="AB504" i="4"/>
  <c r="AC504" i="4" s="1"/>
  <c r="AB507" i="4"/>
  <c r="AC507" i="4" s="1"/>
  <c r="AB506" i="4"/>
  <c r="AC506" i="4" s="1"/>
  <c r="AB508" i="4"/>
  <c r="AC508" i="4" s="1"/>
  <c r="AB505" i="4"/>
  <c r="AC505" i="4" s="1"/>
  <c r="AB510" i="4"/>
  <c r="AC510" i="4" s="1"/>
  <c r="AB509" i="4"/>
  <c r="AC509" i="4" s="1"/>
  <c r="AB511" i="4"/>
  <c r="AC511" i="4" s="1"/>
  <c r="AB91" i="1"/>
  <c r="AC91" i="1" s="1"/>
  <c r="E91" i="1" s="1"/>
  <c r="V98" i="19" s="1"/>
  <c r="L25" i="1"/>
  <c r="AB437" i="4"/>
  <c r="AC437" i="4" s="1"/>
  <c r="AB436" i="4"/>
  <c r="AC436" i="4" s="1"/>
  <c r="AB435" i="4"/>
  <c r="AC435" i="4" s="1"/>
  <c r="AB440" i="4"/>
  <c r="AC440" i="4" s="1"/>
  <c r="AB441" i="4"/>
  <c r="AC441" i="4" s="1"/>
  <c r="AB442" i="4"/>
  <c r="AC442" i="4" s="1"/>
  <c r="AB438" i="4"/>
  <c r="AC438" i="4" s="1"/>
  <c r="AB439" i="4"/>
  <c r="AC439" i="4" s="1"/>
  <c r="AB371" i="4"/>
  <c r="AC371" i="4" s="1"/>
  <c r="AB366" i="4"/>
  <c r="AC366" i="4" s="1"/>
  <c r="AB367" i="4"/>
  <c r="AC367" i="4" s="1"/>
  <c r="AB368" i="4"/>
  <c r="AC368" i="4" s="1"/>
  <c r="AB369" i="4"/>
  <c r="AC369" i="4" s="1"/>
  <c r="AB373" i="4"/>
  <c r="AC373" i="4" s="1"/>
  <c r="AB372" i="4"/>
  <c r="AC372" i="4" s="1"/>
  <c r="AB370" i="4"/>
  <c r="AC370" i="4" s="1"/>
  <c r="AB303" i="4"/>
  <c r="AC303" i="4" s="1"/>
  <c r="AB302" i="4"/>
  <c r="AC302" i="4" s="1"/>
  <c r="AB300" i="4"/>
  <c r="AC300" i="4" s="1"/>
  <c r="AB301" i="4"/>
  <c r="AC301" i="4" s="1"/>
  <c r="AB304" i="4"/>
  <c r="AC304" i="4" s="1"/>
  <c r="AB297" i="4"/>
  <c r="AC297" i="4" s="1"/>
  <c r="AB298" i="4"/>
  <c r="AC298" i="4" s="1"/>
  <c r="AB299" i="4"/>
  <c r="AC299" i="4" s="1"/>
  <c r="AB228" i="4"/>
  <c r="AC228" i="4" s="1"/>
  <c r="AB235" i="4"/>
  <c r="AC235" i="4" s="1"/>
  <c r="AB229" i="4"/>
  <c r="AC229" i="4" s="1"/>
  <c r="AB230" i="4"/>
  <c r="AC230" i="4" s="1"/>
  <c r="AB231" i="4"/>
  <c r="AC231" i="4" s="1"/>
  <c r="AB232" i="4"/>
  <c r="AC232" i="4" s="1"/>
  <c r="AB233" i="4"/>
  <c r="AC233" i="4" s="1"/>
  <c r="AB234" i="4"/>
  <c r="AC234" i="4" s="1"/>
  <c r="AB167" i="4"/>
  <c r="AC167" i="4" s="1"/>
  <c r="AB166" i="4"/>
  <c r="AC166" i="4" s="1"/>
  <c r="AB164" i="4"/>
  <c r="AC164" i="4" s="1"/>
  <c r="AB163" i="4"/>
  <c r="AC163" i="4" s="1"/>
  <c r="AB160" i="4"/>
  <c r="AC160" i="4" s="1"/>
  <c r="AB161" i="4"/>
  <c r="AC161" i="4" s="1"/>
  <c r="AB162" i="4"/>
  <c r="AC162" i="4" s="1"/>
  <c r="J162" i="4" s="1"/>
  <c r="AB165" i="4"/>
  <c r="AC165" i="4" s="1"/>
  <c r="AB96" i="4"/>
  <c r="AC96" i="4" s="1"/>
  <c r="AB95" i="4"/>
  <c r="AC95" i="4" s="1"/>
  <c r="AB94" i="4"/>
  <c r="AC94" i="4" s="1"/>
  <c r="AB93" i="4"/>
  <c r="AC93" i="4" s="1"/>
  <c r="AB98" i="4"/>
  <c r="AC98" i="4" s="1"/>
  <c r="AB97" i="4"/>
  <c r="AC97" i="4" s="1"/>
  <c r="AB92" i="4"/>
  <c r="AC92" i="4" s="1"/>
  <c r="AB91" i="4"/>
  <c r="AC91" i="4" s="1"/>
  <c r="AB27" i="4"/>
  <c r="AC27" i="4" s="1"/>
  <c r="AB21" i="4"/>
  <c r="AC21" i="4" s="1"/>
  <c r="AB23" i="4"/>
  <c r="AC23" i="4" s="1"/>
  <c r="AB25" i="4"/>
  <c r="AC25" i="4" s="1"/>
  <c r="AB20" i="4"/>
  <c r="AC20" i="4" s="1"/>
  <c r="AB22" i="4"/>
  <c r="AC22" i="4" s="1"/>
  <c r="AB24" i="4"/>
  <c r="AC24" i="4" s="1"/>
  <c r="AB26" i="4"/>
  <c r="AC26" i="4" s="1"/>
  <c r="AB97" i="1"/>
  <c r="AC97" i="1" s="1"/>
  <c r="F97" i="1" s="1"/>
  <c r="AB165" i="1"/>
  <c r="AC165" i="1" s="1"/>
  <c r="AB160" i="1"/>
  <c r="AC160" i="1" s="1"/>
  <c r="AB167" i="1"/>
  <c r="AC167" i="1" s="1"/>
  <c r="AB166" i="1"/>
  <c r="AC166" i="1" s="1"/>
  <c r="AB162" i="1"/>
  <c r="AC162" i="1" s="1"/>
  <c r="AB161" i="1"/>
  <c r="AC161" i="1" s="1"/>
  <c r="AB164" i="1"/>
  <c r="AC164" i="1" s="1"/>
  <c r="AB163" i="1"/>
  <c r="AC163" i="1" s="1"/>
  <c r="H198" i="5" l="1"/>
  <c r="J198" i="5"/>
  <c r="F110" i="20"/>
  <c r="F198" i="5"/>
  <c r="F196" i="5"/>
  <c r="C196" i="5" s="1"/>
  <c r="C199" i="5"/>
  <c r="F154" i="5"/>
  <c r="C154" i="5" s="1"/>
  <c r="J154" i="5"/>
  <c r="L154" i="5"/>
  <c r="L240" i="5"/>
  <c r="L243" i="5"/>
  <c r="J241" i="5"/>
  <c r="J243" i="5"/>
  <c r="F243" i="5"/>
  <c r="L197" i="5"/>
  <c r="H197" i="5"/>
  <c r="C197" i="5" s="1"/>
  <c r="J196" i="5"/>
  <c r="E108" i="20"/>
  <c r="J155" i="20"/>
  <c r="H154" i="20"/>
  <c r="C154" i="20" s="1"/>
  <c r="H242" i="5"/>
  <c r="J108" i="20"/>
  <c r="C110" i="20"/>
  <c r="F368" i="19"/>
  <c r="H27" i="19"/>
  <c r="F240" i="5"/>
  <c r="L110" i="20"/>
  <c r="J240" i="5"/>
  <c r="F155" i="20"/>
  <c r="L242" i="5"/>
  <c r="L241" i="5"/>
  <c r="J197" i="5"/>
  <c r="F242" i="5"/>
  <c r="H241" i="5"/>
  <c r="J110" i="20"/>
  <c r="H155" i="20"/>
  <c r="H505" i="19"/>
  <c r="L91" i="19"/>
  <c r="F27" i="19"/>
  <c r="L26" i="19"/>
  <c r="L24" i="19"/>
  <c r="J24" i="19"/>
  <c r="L25" i="19"/>
  <c r="H24" i="19"/>
  <c r="F20" i="19"/>
  <c r="H25" i="19"/>
  <c r="J26" i="19"/>
  <c r="L27" i="19"/>
  <c r="F505" i="19"/>
  <c r="L505" i="19"/>
  <c r="H438" i="19"/>
  <c r="H370" i="19"/>
  <c r="F298" i="19"/>
  <c r="C298" i="19" s="1"/>
  <c r="L504" i="19"/>
  <c r="J303" i="19"/>
  <c r="F303" i="19"/>
  <c r="H303" i="19"/>
  <c r="J439" i="19"/>
  <c r="J438" i="19"/>
  <c r="F438" i="19"/>
  <c r="H439" i="19"/>
  <c r="F439" i="19"/>
  <c r="H368" i="19"/>
  <c r="J370" i="19"/>
  <c r="F370" i="19"/>
  <c r="J368" i="19"/>
  <c r="L23" i="19"/>
  <c r="J23" i="19"/>
  <c r="H23" i="19"/>
  <c r="H22" i="19"/>
  <c r="F23" i="19"/>
  <c r="L22" i="19"/>
  <c r="F26" i="19"/>
  <c r="F22" i="19"/>
  <c r="F25" i="19"/>
  <c r="C152" i="20"/>
  <c r="D448" i="19"/>
  <c r="D488" i="19"/>
  <c r="D456" i="19"/>
  <c r="D464" i="19"/>
  <c r="D472" i="19"/>
  <c r="D480" i="19"/>
  <c r="D496" i="19"/>
  <c r="I404" i="19"/>
  <c r="D413" i="19"/>
  <c r="D429" i="19"/>
  <c r="I390" i="19"/>
  <c r="I379" i="19"/>
  <c r="D421" i="19"/>
  <c r="I397" i="19"/>
  <c r="I350" i="19"/>
  <c r="D312" i="19"/>
  <c r="D320" i="19"/>
  <c r="D328" i="19"/>
  <c r="D336" i="19"/>
  <c r="I343" i="19"/>
  <c r="D359" i="19"/>
  <c r="F303" i="1"/>
  <c r="D273" i="19"/>
  <c r="D281" i="19"/>
  <c r="D289" i="19"/>
  <c r="D249" i="19"/>
  <c r="D257" i="19"/>
  <c r="D241" i="19"/>
  <c r="D265" i="19"/>
  <c r="D152" i="19"/>
  <c r="D104" i="19"/>
  <c r="D136" i="19"/>
  <c r="D144" i="19"/>
  <c r="D128" i="19"/>
  <c r="D112" i="19"/>
  <c r="D120" i="19"/>
  <c r="D80" i="19"/>
  <c r="D40" i="19"/>
  <c r="D72" i="19"/>
  <c r="D56" i="19"/>
  <c r="D32" i="19"/>
  <c r="D48" i="19"/>
  <c r="D64" i="19"/>
  <c r="I72" i="19"/>
  <c r="D50" i="19"/>
  <c r="I65" i="19"/>
  <c r="D58" i="19"/>
  <c r="D81" i="19"/>
  <c r="D34" i="19"/>
  <c r="D42" i="19"/>
  <c r="L95" i="1"/>
  <c r="L303" i="1"/>
  <c r="H303" i="1"/>
  <c r="J91" i="1"/>
  <c r="L23" i="1"/>
  <c r="H507" i="1"/>
  <c r="L507" i="1"/>
  <c r="E436" i="1"/>
  <c r="V440" i="19" s="1"/>
  <c r="F371" i="1"/>
  <c r="E303" i="1"/>
  <c r="F300" i="1"/>
  <c r="H304" i="1"/>
  <c r="E301" i="1"/>
  <c r="E300" i="1"/>
  <c r="V298" i="19" s="1"/>
  <c r="L228" i="1"/>
  <c r="J232" i="1"/>
  <c r="F233" i="1"/>
  <c r="C233" i="1" s="1"/>
  <c r="E441" i="1"/>
  <c r="E507" i="1"/>
  <c r="V505" i="19" s="1"/>
  <c r="H232" i="1"/>
  <c r="C232" i="1" s="1"/>
  <c r="F302" i="1"/>
  <c r="F507" i="1"/>
  <c r="J504" i="1"/>
  <c r="H504" i="1"/>
  <c r="F504" i="1"/>
  <c r="L436" i="1"/>
  <c r="H436" i="1"/>
  <c r="C436" i="1" s="1"/>
  <c r="L438" i="1"/>
  <c r="J436" i="1"/>
  <c r="H441" i="1"/>
  <c r="Q441" i="1" s="1"/>
  <c r="H368" i="1"/>
  <c r="J297" i="1"/>
  <c r="L230" i="1"/>
  <c r="F231" i="1"/>
  <c r="C231" i="1" s="1"/>
  <c r="E235" i="1"/>
  <c r="E94" i="1"/>
  <c r="V92" i="19" s="1"/>
  <c r="L96" i="1"/>
  <c r="H98" i="1"/>
  <c r="Q98" i="1" s="1"/>
  <c r="F91" i="1"/>
  <c r="H92" i="1"/>
  <c r="C92" i="1" s="1"/>
  <c r="E92" i="1"/>
  <c r="V96" i="19" s="1"/>
  <c r="E98" i="1"/>
  <c r="L91" i="1"/>
  <c r="J26" i="1"/>
  <c r="L508" i="19"/>
  <c r="J508" i="19"/>
  <c r="J155" i="5"/>
  <c r="H155" i="5"/>
  <c r="L155" i="5"/>
  <c r="F155" i="5"/>
  <c r="L229" i="19"/>
  <c r="E95" i="1"/>
  <c r="H438" i="1"/>
  <c r="L22" i="1"/>
  <c r="H91" i="19"/>
  <c r="C91" i="19" s="1"/>
  <c r="H506" i="19"/>
  <c r="L298" i="19"/>
  <c r="J298" i="19"/>
  <c r="F233" i="19"/>
  <c r="H233" i="19"/>
  <c r="J233" i="19"/>
  <c r="L233" i="19"/>
  <c r="F438" i="1"/>
  <c r="H371" i="1"/>
  <c r="F508" i="19"/>
  <c r="L371" i="1"/>
  <c r="J229" i="19"/>
  <c r="F506" i="19"/>
  <c r="H20" i="19"/>
  <c r="J20" i="19"/>
  <c r="F299" i="1"/>
  <c r="F298" i="1"/>
  <c r="J20" i="1"/>
  <c r="H508" i="19"/>
  <c r="E371" i="1"/>
  <c r="H229" i="19"/>
  <c r="C229" i="19" s="1"/>
  <c r="J91" i="19"/>
  <c r="L506" i="19"/>
  <c r="J504" i="19"/>
  <c r="H504" i="19"/>
  <c r="C504" i="19" s="1"/>
  <c r="J234" i="19"/>
  <c r="H234" i="19"/>
  <c r="F234" i="19"/>
  <c r="L234" i="19"/>
  <c r="L368" i="1"/>
  <c r="F368" i="1"/>
  <c r="L435" i="1"/>
  <c r="F235" i="1"/>
  <c r="H228" i="1"/>
  <c r="J368" i="1"/>
  <c r="H235" i="1"/>
  <c r="F230" i="1"/>
  <c r="C230" i="1" s="1"/>
  <c r="J228" i="1"/>
  <c r="L98" i="1"/>
  <c r="J98" i="1"/>
  <c r="H91" i="1"/>
  <c r="J95" i="1"/>
  <c r="H95" i="1"/>
  <c r="C95" i="1" s="1"/>
  <c r="L92" i="1"/>
  <c r="J92" i="1"/>
  <c r="L97" i="1"/>
  <c r="E504" i="1"/>
  <c r="V511" i="19" s="1"/>
  <c r="L506" i="1"/>
  <c r="H506" i="1"/>
  <c r="E506" i="1"/>
  <c r="V507" i="19" s="1"/>
  <c r="I535" i="19" s="1"/>
  <c r="F506" i="1"/>
  <c r="E438" i="1"/>
  <c r="V436" i="19" s="1"/>
  <c r="L441" i="1"/>
  <c r="J441" i="1"/>
  <c r="J437" i="1"/>
  <c r="H439" i="1"/>
  <c r="C439" i="1" s="1"/>
  <c r="J440" i="1"/>
  <c r="L437" i="1"/>
  <c r="J435" i="1"/>
  <c r="H435" i="1"/>
  <c r="E439" i="1"/>
  <c r="L299" i="1"/>
  <c r="L301" i="1"/>
  <c r="F301" i="1"/>
  <c r="J298" i="1"/>
  <c r="J300" i="1"/>
  <c r="J299" i="1"/>
  <c r="E299" i="1"/>
  <c r="V300" i="19" s="1"/>
  <c r="J301" i="1"/>
  <c r="H298" i="1"/>
  <c r="L298" i="1"/>
  <c r="H300" i="1"/>
  <c r="H20" i="1"/>
  <c r="L20" i="1"/>
  <c r="H97" i="1"/>
  <c r="C97" i="1" s="1"/>
  <c r="F94" i="1"/>
  <c r="H94" i="1"/>
  <c r="F96" i="1"/>
  <c r="C96" i="1" s="1"/>
  <c r="J97" i="1"/>
  <c r="E97" i="1"/>
  <c r="J94" i="1"/>
  <c r="J96" i="1"/>
  <c r="E96" i="1"/>
  <c r="E231" i="1"/>
  <c r="V229" i="19" s="1"/>
  <c r="L233" i="1"/>
  <c r="E232" i="1"/>
  <c r="J231" i="1"/>
  <c r="L231" i="1"/>
  <c r="F234" i="1"/>
  <c r="J233" i="1"/>
  <c r="E233" i="1"/>
  <c r="L232" i="1"/>
  <c r="H234" i="4"/>
  <c r="L234" i="4"/>
  <c r="J234" i="4"/>
  <c r="H232" i="4"/>
  <c r="L232" i="4"/>
  <c r="J232" i="4"/>
  <c r="H230" i="4"/>
  <c r="L230" i="4"/>
  <c r="J230" i="4"/>
  <c r="J235" i="4"/>
  <c r="H235" i="4"/>
  <c r="L235" i="4"/>
  <c r="J233" i="4"/>
  <c r="H233" i="4"/>
  <c r="L233" i="4"/>
  <c r="J231" i="4"/>
  <c r="H231" i="4"/>
  <c r="L231" i="4"/>
  <c r="J229" i="4"/>
  <c r="H229" i="4"/>
  <c r="L229" i="4"/>
  <c r="L228" i="4"/>
  <c r="H228" i="4"/>
  <c r="J228" i="4"/>
  <c r="H440" i="1"/>
  <c r="C440" i="1" s="1"/>
  <c r="E437" i="1"/>
  <c r="V438" i="19" s="1"/>
  <c r="F437" i="1"/>
  <c r="C437" i="1" s="1"/>
  <c r="F435" i="1"/>
  <c r="J439" i="1"/>
  <c r="L439" i="1"/>
  <c r="C111" i="5"/>
  <c r="C108" i="20"/>
  <c r="L304" i="1"/>
  <c r="H297" i="1"/>
  <c r="F304" i="1"/>
  <c r="J304" i="1"/>
  <c r="L235" i="1"/>
  <c r="J230" i="1"/>
  <c r="E230" i="1"/>
  <c r="V231" i="19" s="1"/>
  <c r="F228" i="1"/>
  <c r="C153" i="5"/>
  <c r="C109" i="20"/>
  <c r="H167" i="19"/>
  <c r="F167" i="19"/>
  <c r="J167" i="19"/>
  <c r="L167" i="19"/>
  <c r="F437" i="19"/>
  <c r="H437" i="19"/>
  <c r="L437" i="19"/>
  <c r="J437" i="19"/>
  <c r="F511" i="1"/>
  <c r="L511" i="1"/>
  <c r="J511" i="1"/>
  <c r="E511" i="1"/>
  <c r="H511" i="1"/>
  <c r="H373" i="1"/>
  <c r="F373" i="1"/>
  <c r="L373" i="1"/>
  <c r="J373" i="1"/>
  <c r="E373" i="1"/>
  <c r="L304" i="19"/>
  <c r="J304" i="19"/>
  <c r="H304" i="19"/>
  <c r="F304" i="19"/>
  <c r="F93" i="1"/>
  <c r="L93" i="1"/>
  <c r="J93" i="1"/>
  <c r="E93" i="1"/>
  <c r="V94" i="19" s="1"/>
  <c r="H160" i="19"/>
  <c r="J160" i="19"/>
  <c r="F160" i="19"/>
  <c r="L160" i="19"/>
  <c r="F111" i="20"/>
  <c r="J111" i="20"/>
  <c r="H111" i="20"/>
  <c r="L111" i="20"/>
  <c r="E111" i="20"/>
  <c r="L95" i="19"/>
  <c r="H95" i="19"/>
  <c r="J95" i="19"/>
  <c r="F95" i="19"/>
  <c r="E234" i="1"/>
  <c r="E297" i="1"/>
  <c r="V304" i="19" s="1"/>
  <c r="E297" i="19" s="1"/>
  <c r="V199" i="5" s="1"/>
  <c r="J234" i="1"/>
  <c r="H234" i="1"/>
  <c r="F297" i="1"/>
  <c r="H302" i="1"/>
  <c r="E302" i="1"/>
  <c r="L440" i="1"/>
  <c r="F20" i="1"/>
  <c r="F229" i="1"/>
  <c r="C229" i="1" s="1"/>
  <c r="E229" i="1"/>
  <c r="V233" i="19" s="1"/>
  <c r="E230" i="19" s="1"/>
  <c r="V197" i="5" s="1"/>
  <c r="J229" i="1"/>
  <c r="L229" i="1"/>
  <c r="E23" i="1"/>
  <c r="V21" i="19" s="1"/>
  <c r="F23" i="1"/>
  <c r="H23" i="1"/>
  <c r="E25" i="1"/>
  <c r="F25" i="1"/>
  <c r="H25" i="1"/>
  <c r="H442" i="19"/>
  <c r="J442" i="19"/>
  <c r="L442" i="19"/>
  <c r="F442" i="19"/>
  <c r="H440" i="19"/>
  <c r="F440" i="19"/>
  <c r="L440" i="19"/>
  <c r="J440" i="19"/>
  <c r="H372" i="19"/>
  <c r="F372" i="19"/>
  <c r="J372" i="19"/>
  <c r="L372" i="19"/>
  <c r="F442" i="1"/>
  <c r="J442" i="1"/>
  <c r="L442" i="1"/>
  <c r="E442" i="1"/>
  <c r="F509" i="1"/>
  <c r="H509" i="1"/>
  <c r="E509" i="1"/>
  <c r="L509" i="1"/>
  <c r="J509" i="1"/>
  <c r="F511" i="19"/>
  <c r="H511" i="19"/>
  <c r="L511" i="19"/>
  <c r="J511" i="19"/>
  <c r="H366" i="1"/>
  <c r="L366" i="1"/>
  <c r="J366" i="1"/>
  <c r="F366" i="1"/>
  <c r="E366" i="1"/>
  <c r="V373" i="19" s="1"/>
  <c r="J110" i="5"/>
  <c r="F110" i="5"/>
  <c r="H110" i="5"/>
  <c r="L110" i="5"/>
  <c r="F300" i="19"/>
  <c r="H300" i="19"/>
  <c r="L300" i="19"/>
  <c r="J300" i="19"/>
  <c r="F232" i="19"/>
  <c r="H232" i="19"/>
  <c r="J232" i="19"/>
  <c r="L232" i="19"/>
  <c r="H162" i="19"/>
  <c r="F162" i="19"/>
  <c r="L162" i="19"/>
  <c r="J162" i="19"/>
  <c r="H97" i="19"/>
  <c r="F97" i="19"/>
  <c r="L97" i="19"/>
  <c r="J97" i="19"/>
  <c r="F369" i="19"/>
  <c r="H369" i="19"/>
  <c r="J369" i="19"/>
  <c r="L369" i="19"/>
  <c r="J287" i="5"/>
  <c r="H287" i="5"/>
  <c r="F287" i="5"/>
  <c r="L287" i="5"/>
  <c r="E24" i="1"/>
  <c r="H24" i="1"/>
  <c r="F24" i="1"/>
  <c r="H507" i="19"/>
  <c r="F507" i="19"/>
  <c r="L507" i="19"/>
  <c r="J507" i="19"/>
  <c r="L299" i="19"/>
  <c r="F299" i="19"/>
  <c r="H299" i="19"/>
  <c r="J299" i="19"/>
  <c r="F371" i="19"/>
  <c r="H371" i="19"/>
  <c r="L371" i="19"/>
  <c r="J371" i="19"/>
  <c r="L302" i="1"/>
  <c r="E440" i="1"/>
  <c r="J24" i="1"/>
  <c r="F165" i="19"/>
  <c r="L165" i="19"/>
  <c r="H165" i="19"/>
  <c r="J165" i="19"/>
  <c r="H27" i="1"/>
  <c r="E27" i="1"/>
  <c r="L27" i="1"/>
  <c r="J27" i="1"/>
  <c r="F27" i="1"/>
  <c r="H436" i="19"/>
  <c r="F436" i="19"/>
  <c r="J436" i="19"/>
  <c r="L436" i="19"/>
  <c r="F366" i="19"/>
  <c r="H366" i="19"/>
  <c r="J366" i="19"/>
  <c r="L366" i="19"/>
  <c r="F505" i="1"/>
  <c r="H505" i="1"/>
  <c r="E505" i="1"/>
  <c r="V509" i="19" s="1"/>
  <c r="J505" i="1"/>
  <c r="L505" i="1"/>
  <c r="F509" i="19"/>
  <c r="H509" i="19"/>
  <c r="J509" i="19"/>
  <c r="L509" i="19"/>
  <c r="F367" i="1"/>
  <c r="J367" i="1"/>
  <c r="H367" i="1"/>
  <c r="L367" i="1"/>
  <c r="E367" i="1"/>
  <c r="V371" i="19" s="1"/>
  <c r="H372" i="1"/>
  <c r="Q372" i="1" s="1"/>
  <c r="E372" i="1"/>
  <c r="L372" i="1"/>
  <c r="J372" i="1"/>
  <c r="L109" i="5"/>
  <c r="J109" i="5"/>
  <c r="F109" i="5"/>
  <c r="H109" i="5"/>
  <c r="F302" i="19"/>
  <c r="L302" i="19"/>
  <c r="H302" i="19"/>
  <c r="J302" i="19"/>
  <c r="H297" i="19"/>
  <c r="F297" i="19"/>
  <c r="L297" i="19"/>
  <c r="J297" i="19"/>
  <c r="F230" i="19"/>
  <c r="H230" i="19"/>
  <c r="J230" i="19"/>
  <c r="L230" i="19"/>
  <c r="H163" i="19"/>
  <c r="F163" i="19"/>
  <c r="L163" i="19"/>
  <c r="J163" i="19"/>
  <c r="H153" i="20"/>
  <c r="E153" i="20"/>
  <c r="L153" i="20"/>
  <c r="J153" i="20"/>
  <c r="F153" i="20"/>
  <c r="C153" i="20" s="1"/>
  <c r="F96" i="19"/>
  <c r="L96" i="19"/>
  <c r="H96" i="19"/>
  <c r="J96" i="19"/>
  <c r="J94" i="19"/>
  <c r="L94" i="19"/>
  <c r="F94" i="19"/>
  <c r="H94" i="19"/>
  <c r="L286" i="5"/>
  <c r="J286" i="5"/>
  <c r="H286" i="5"/>
  <c r="F286" i="5"/>
  <c r="E22" i="1"/>
  <c r="V23" i="19" s="1"/>
  <c r="F22" i="1"/>
  <c r="H22" i="1"/>
  <c r="F373" i="19"/>
  <c r="H373" i="19"/>
  <c r="J373" i="19"/>
  <c r="L373" i="19"/>
  <c r="F508" i="1"/>
  <c r="L508" i="1"/>
  <c r="J508" i="1"/>
  <c r="E508" i="1"/>
  <c r="H508" i="1"/>
  <c r="H228" i="19"/>
  <c r="F228" i="19"/>
  <c r="L228" i="19"/>
  <c r="J228" i="19"/>
  <c r="F92" i="19"/>
  <c r="H92" i="19"/>
  <c r="J92" i="19"/>
  <c r="L92" i="19"/>
  <c r="H93" i="1"/>
  <c r="L164" i="19"/>
  <c r="J164" i="19"/>
  <c r="F164" i="19"/>
  <c r="H164" i="19"/>
  <c r="L152" i="5"/>
  <c r="F152" i="5"/>
  <c r="J152" i="5"/>
  <c r="H152" i="5"/>
  <c r="E26" i="1"/>
  <c r="H26" i="1"/>
  <c r="F26" i="1"/>
  <c r="F435" i="19"/>
  <c r="H435" i="19"/>
  <c r="L435" i="19"/>
  <c r="J435" i="19"/>
  <c r="J441" i="19"/>
  <c r="L441" i="19"/>
  <c r="F441" i="19"/>
  <c r="H441" i="19"/>
  <c r="H367" i="19"/>
  <c r="L367" i="19"/>
  <c r="F367" i="19"/>
  <c r="J367" i="19"/>
  <c r="H510" i="1"/>
  <c r="E510" i="1"/>
  <c r="J510" i="1"/>
  <c r="F510" i="1"/>
  <c r="L510" i="1"/>
  <c r="H166" i="19"/>
  <c r="F166" i="19"/>
  <c r="L166" i="19"/>
  <c r="J166" i="19"/>
  <c r="H510" i="19"/>
  <c r="F510" i="19"/>
  <c r="J510" i="19"/>
  <c r="L510" i="19"/>
  <c r="F370" i="1"/>
  <c r="J370" i="1"/>
  <c r="H370" i="1"/>
  <c r="L370" i="1"/>
  <c r="E370" i="1"/>
  <c r="H369" i="1"/>
  <c r="F369" i="1"/>
  <c r="E369" i="1"/>
  <c r="V367" i="19" s="1"/>
  <c r="J369" i="1"/>
  <c r="F108" i="5"/>
  <c r="L108" i="5"/>
  <c r="H108" i="5"/>
  <c r="J108" i="5"/>
  <c r="J301" i="19"/>
  <c r="F301" i="19"/>
  <c r="L301" i="19"/>
  <c r="H301" i="19"/>
  <c r="F235" i="19"/>
  <c r="H235" i="19"/>
  <c r="L235" i="19"/>
  <c r="J235" i="19"/>
  <c r="H231" i="19"/>
  <c r="L231" i="19"/>
  <c r="F231" i="19"/>
  <c r="J231" i="19"/>
  <c r="H161" i="19"/>
  <c r="L161" i="19"/>
  <c r="J161" i="19"/>
  <c r="F161" i="19"/>
  <c r="F93" i="19"/>
  <c r="H93" i="19"/>
  <c r="J93" i="19"/>
  <c r="L93" i="19"/>
  <c r="J98" i="19"/>
  <c r="L98" i="19"/>
  <c r="F98" i="19"/>
  <c r="H98" i="19"/>
  <c r="H284" i="5"/>
  <c r="F284" i="5"/>
  <c r="L284" i="5"/>
  <c r="J284" i="5"/>
  <c r="E509" i="4"/>
  <c r="H509" i="4"/>
  <c r="J509" i="4"/>
  <c r="F509" i="4"/>
  <c r="L509" i="4"/>
  <c r="E505" i="4"/>
  <c r="V24" i="19" s="1"/>
  <c r="H505" i="4"/>
  <c r="L505" i="4"/>
  <c r="F505" i="4"/>
  <c r="J505" i="4"/>
  <c r="F506" i="4"/>
  <c r="J506" i="4"/>
  <c r="H506" i="4"/>
  <c r="E506" i="4"/>
  <c r="V22" i="19" s="1"/>
  <c r="E22" i="19" s="1"/>
  <c r="V329" i="5" s="1"/>
  <c r="L506" i="4"/>
  <c r="F504" i="4"/>
  <c r="L504" i="4"/>
  <c r="H504" i="4"/>
  <c r="E504" i="4"/>
  <c r="V26" i="19" s="1"/>
  <c r="J504" i="4"/>
  <c r="E511" i="4"/>
  <c r="L511" i="4"/>
  <c r="J511" i="4"/>
  <c r="H511" i="4"/>
  <c r="F511" i="4"/>
  <c r="F510" i="4"/>
  <c r="J510" i="4"/>
  <c r="H510" i="4"/>
  <c r="E510" i="4"/>
  <c r="L510" i="4"/>
  <c r="F508" i="4"/>
  <c r="J508" i="4"/>
  <c r="H508" i="4"/>
  <c r="E508" i="4"/>
  <c r="L508" i="4"/>
  <c r="F507" i="4"/>
  <c r="E507" i="4"/>
  <c r="V20" i="19" s="1"/>
  <c r="J507" i="4"/>
  <c r="H507" i="4"/>
  <c r="L507" i="4"/>
  <c r="H438" i="4"/>
  <c r="L438" i="4"/>
  <c r="F438" i="4"/>
  <c r="E438" i="4"/>
  <c r="V91" i="19" s="1"/>
  <c r="J438" i="4"/>
  <c r="H441" i="4"/>
  <c r="E441" i="4"/>
  <c r="J441" i="4"/>
  <c r="F441" i="4"/>
  <c r="L441" i="4"/>
  <c r="H435" i="4"/>
  <c r="L435" i="4"/>
  <c r="F435" i="4"/>
  <c r="E435" i="4"/>
  <c r="V97" i="19" s="1"/>
  <c r="J435" i="4"/>
  <c r="H437" i="4"/>
  <c r="L437" i="4"/>
  <c r="F437" i="4"/>
  <c r="E437" i="4"/>
  <c r="V93" i="19" s="1"/>
  <c r="J437" i="4"/>
  <c r="F439" i="4"/>
  <c r="E439" i="4"/>
  <c r="L439" i="4"/>
  <c r="H439" i="4"/>
  <c r="J439" i="4"/>
  <c r="H442" i="4"/>
  <c r="J442" i="4"/>
  <c r="F442" i="4"/>
  <c r="E442" i="4"/>
  <c r="L442" i="4"/>
  <c r="F440" i="4"/>
  <c r="J440" i="4"/>
  <c r="H440" i="4"/>
  <c r="E440" i="4"/>
  <c r="L440" i="4"/>
  <c r="F436" i="4"/>
  <c r="E436" i="4"/>
  <c r="V95" i="19" s="1"/>
  <c r="L436" i="4"/>
  <c r="H436" i="4"/>
  <c r="J436" i="4"/>
  <c r="E372" i="4"/>
  <c r="H372" i="4"/>
  <c r="J372" i="4"/>
  <c r="F372" i="4"/>
  <c r="L372" i="4"/>
  <c r="H369" i="4"/>
  <c r="L369" i="4"/>
  <c r="F369" i="4"/>
  <c r="E369" i="4"/>
  <c r="V160" i="19" s="1"/>
  <c r="J369" i="4"/>
  <c r="H367" i="4"/>
  <c r="L367" i="4"/>
  <c r="F367" i="4"/>
  <c r="E367" i="4"/>
  <c r="V164" i="19" s="1"/>
  <c r="J367" i="4"/>
  <c r="F371" i="4"/>
  <c r="L371" i="4"/>
  <c r="E371" i="4"/>
  <c r="H371" i="4"/>
  <c r="J371" i="4"/>
  <c r="F370" i="4"/>
  <c r="L370" i="4"/>
  <c r="E370" i="4"/>
  <c r="H370" i="4"/>
  <c r="J370" i="4"/>
  <c r="H373" i="4"/>
  <c r="L373" i="4"/>
  <c r="F373" i="4"/>
  <c r="E373" i="4"/>
  <c r="J373" i="4"/>
  <c r="H368" i="4"/>
  <c r="E368" i="4"/>
  <c r="V162" i="19" s="1"/>
  <c r="L368" i="4"/>
  <c r="F368" i="4"/>
  <c r="J368" i="4"/>
  <c r="H366" i="4"/>
  <c r="E366" i="4"/>
  <c r="V166" i="19" s="1"/>
  <c r="J366" i="4"/>
  <c r="F366" i="4"/>
  <c r="L366" i="4"/>
  <c r="F299" i="4"/>
  <c r="J299" i="4"/>
  <c r="H299" i="4"/>
  <c r="E299" i="4"/>
  <c r="V230" i="19" s="1"/>
  <c r="L299" i="4"/>
  <c r="F297" i="4"/>
  <c r="L297" i="4"/>
  <c r="H297" i="4"/>
  <c r="E297" i="4"/>
  <c r="V234" i="19" s="1"/>
  <c r="J297" i="4"/>
  <c r="H301" i="4"/>
  <c r="F301" i="4"/>
  <c r="E301" i="4"/>
  <c r="L301" i="4"/>
  <c r="J301" i="4"/>
  <c r="H302" i="4"/>
  <c r="E302" i="4"/>
  <c r="L302" i="4"/>
  <c r="F302" i="4"/>
  <c r="J302" i="4"/>
  <c r="E298" i="4"/>
  <c r="V232" i="19" s="1"/>
  <c r="E228" i="19" s="1"/>
  <c r="V155" i="5" s="1"/>
  <c r="H298" i="4"/>
  <c r="J298" i="4"/>
  <c r="F298" i="4"/>
  <c r="L298" i="4"/>
  <c r="F304" i="4"/>
  <c r="E304" i="4"/>
  <c r="L304" i="4"/>
  <c r="H304" i="4"/>
  <c r="J304" i="4"/>
  <c r="H300" i="4"/>
  <c r="E300" i="4"/>
  <c r="V228" i="19" s="1"/>
  <c r="L300" i="4"/>
  <c r="F300" i="4"/>
  <c r="J300" i="4"/>
  <c r="H303" i="4"/>
  <c r="L303" i="4"/>
  <c r="F303" i="4"/>
  <c r="E303" i="4"/>
  <c r="J303" i="4"/>
  <c r="F233" i="4"/>
  <c r="E233" i="4"/>
  <c r="F231" i="4"/>
  <c r="E231" i="4"/>
  <c r="V297" i="19" s="1"/>
  <c r="E304" i="19" s="1"/>
  <c r="F229" i="4"/>
  <c r="E229" i="4"/>
  <c r="V301" i="19" s="1"/>
  <c r="E228" i="4"/>
  <c r="V303" i="19" s="1"/>
  <c r="F228" i="4"/>
  <c r="F234" i="4"/>
  <c r="C234" i="4" s="1"/>
  <c r="E234" i="4"/>
  <c r="F232" i="4"/>
  <c r="E232" i="4"/>
  <c r="F230" i="4"/>
  <c r="E230" i="4"/>
  <c r="V299" i="19" s="1"/>
  <c r="E302" i="19" s="1"/>
  <c r="F235" i="4"/>
  <c r="E235" i="4"/>
  <c r="F162" i="4"/>
  <c r="E162" i="4"/>
  <c r="V368" i="19" s="1"/>
  <c r="H162" i="4"/>
  <c r="L162" i="4"/>
  <c r="H160" i="4"/>
  <c r="E160" i="4"/>
  <c r="V372" i="19" s="1"/>
  <c r="L160" i="4"/>
  <c r="F160" i="4"/>
  <c r="J160" i="4"/>
  <c r="F164" i="4"/>
  <c r="J164" i="4"/>
  <c r="H164" i="4"/>
  <c r="E164" i="4"/>
  <c r="L164" i="4"/>
  <c r="F167" i="4"/>
  <c r="E167" i="4"/>
  <c r="J167" i="4"/>
  <c r="H167" i="4"/>
  <c r="L167" i="4"/>
  <c r="F165" i="4"/>
  <c r="E165" i="4"/>
  <c r="L165" i="4"/>
  <c r="H165" i="4"/>
  <c r="J165" i="4"/>
  <c r="H161" i="4"/>
  <c r="L161" i="4"/>
  <c r="F161" i="4"/>
  <c r="E161" i="4"/>
  <c r="V370" i="19" s="1"/>
  <c r="J161" i="4"/>
  <c r="F163" i="4"/>
  <c r="E163" i="4"/>
  <c r="V366" i="19" s="1"/>
  <c r="L163" i="4"/>
  <c r="H163" i="4"/>
  <c r="J163" i="4"/>
  <c r="H166" i="4"/>
  <c r="L166" i="4"/>
  <c r="F166" i="4"/>
  <c r="E166" i="4"/>
  <c r="J166" i="4"/>
  <c r="F95" i="4"/>
  <c r="H95" i="4"/>
  <c r="E95" i="4"/>
  <c r="J95" i="4"/>
  <c r="L95" i="4"/>
  <c r="H92" i="4"/>
  <c r="F92" i="4"/>
  <c r="J92" i="4"/>
  <c r="E92" i="4"/>
  <c r="V439" i="19" s="1"/>
  <c r="L92" i="4"/>
  <c r="F98" i="4"/>
  <c r="H98" i="4"/>
  <c r="J98" i="4"/>
  <c r="E98" i="4"/>
  <c r="L98" i="4"/>
  <c r="F94" i="4"/>
  <c r="H94" i="4"/>
  <c r="J94" i="4"/>
  <c r="E94" i="4"/>
  <c r="V435" i="19" s="1"/>
  <c r="E442" i="19" s="1"/>
  <c r="L94" i="4"/>
  <c r="F96" i="4"/>
  <c r="H96" i="4"/>
  <c r="J96" i="4"/>
  <c r="E96" i="4"/>
  <c r="L96" i="4"/>
  <c r="F91" i="4"/>
  <c r="H91" i="4"/>
  <c r="E91" i="4"/>
  <c r="V441" i="19" s="1"/>
  <c r="J91" i="4"/>
  <c r="L91" i="4"/>
  <c r="H97" i="4"/>
  <c r="F97" i="4"/>
  <c r="E97" i="4"/>
  <c r="J97" i="4"/>
  <c r="L97" i="4"/>
  <c r="F93" i="4"/>
  <c r="H93" i="4"/>
  <c r="E93" i="4"/>
  <c r="V437" i="19" s="1"/>
  <c r="J93" i="4"/>
  <c r="L93" i="4"/>
  <c r="H24" i="4"/>
  <c r="F24" i="4"/>
  <c r="E24" i="4"/>
  <c r="L24" i="4"/>
  <c r="J24" i="4"/>
  <c r="H20" i="4"/>
  <c r="F20" i="4"/>
  <c r="E20" i="4"/>
  <c r="V510" i="19" s="1"/>
  <c r="L20" i="4"/>
  <c r="J20" i="4"/>
  <c r="E23" i="4"/>
  <c r="V504" i="19" s="1"/>
  <c r="J23" i="4"/>
  <c r="L23" i="4"/>
  <c r="F23" i="4"/>
  <c r="H23" i="4"/>
  <c r="E27" i="4"/>
  <c r="J27" i="4"/>
  <c r="L27" i="4"/>
  <c r="F27" i="4"/>
  <c r="H27" i="4"/>
  <c r="H26" i="4"/>
  <c r="F26" i="4"/>
  <c r="E26" i="4"/>
  <c r="L26" i="4"/>
  <c r="J26" i="4"/>
  <c r="H22" i="4"/>
  <c r="F22" i="4"/>
  <c r="E22" i="4"/>
  <c r="V506" i="19" s="1"/>
  <c r="L22" i="4"/>
  <c r="J22" i="4"/>
  <c r="E25" i="4"/>
  <c r="J25" i="4"/>
  <c r="L25" i="4"/>
  <c r="F25" i="4"/>
  <c r="H25" i="4"/>
  <c r="E21" i="4"/>
  <c r="V508" i="19" s="1"/>
  <c r="J21" i="4"/>
  <c r="L21" i="4"/>
  <c r="F21" i="4"/>
  <c r="H21" i="4"/>
  <c r="H163" i="1"/>
  <c r="J163" i="1"/>
  <c r="F163" i="1"/>
  <c r="E163" i="1"/>
  <c r="V161" i="19" s="1"/>
  <c r="L163" i="1"/>
  <c r="F161" i="1"/>
  <c r="E161" i="1"/>
  <c r="V165" i="19" s="1"/>
  <c r="J161" i="1"/>
  <c r="H161" i="1"/>
  <c r="L161" i="1"/>
  <c r="H166" i="1"/>
  <c r="E166" i="1"/>
  <c r="L166" i="1"/>
  <c r="F166" i="1"/>
  <c r="J166" i="1"/>
  <c r="H160" i="1"/>
  <c r="J160" i="1"/>
  <c r="F160" i="1"/>
  <c r="E160" i="1"/>
  <c r="V167" i="19" s="1"/>
  <c r="L160" i="1"/>
  <c r="H164" i="1"/>
  <c r="E164" i="1"/>
  <c r="J164" i="1"/>
  <c r="F164" i="1"/>
  <c r="L164" i="1"/>
  <c r="H162" i="1"/>
  <c r="J162" i="1"/>
  <c r="F162" i="1"/>
  <c r="E162" i="1"/>
  <c r="V163" i="19" s="1"/>
  <c r="L162" i="1"/>
  <c r="H167" i="1"/>
  <c r="J167" i="1"/>
  <c r="F167" i="1"/>
  <c r="E167" i="1"/>
  <c r="L167" i="1"/>
  <c r="H165" i="1"/>
  <c r="L165" i="1"/>
  <c r="F165" i="1"/>
  <c r="E165" i="1"/>
  <c r="J165" i="1"/>
  <c r="C198" i="5" l="1"/>
  <c r="E160" i="19"/>
  <c r="V111" i="5" s="1"/>
  <c r="D128" i="5" s="1"/>
  <c r="E370" i="19"/>
  <c r="E435" i="19"/>
  <c r="V287" i="5" s="1"/>
  <c r="D298" i="5" s="1"/>
  <c r="E367" i="19"/>
  <c r="V110" i="5" s="1"/>
  <c r="I146" i="5" s="1"/>
  <c r="D146" i="5"/>
  <c r="D116" i="5"/>
  <c r="D316" i="5"/>
  <c r="D310" i="5"/>
  <c r="D292" i="5"/>
  <c r="D304" i="5"/>
  <c r="D322" i="5"/>
  <c r="D117" i="5"/>
  <c r="D222" i="5"/>
  <c r="D228" i="5"/>
  <c r="D210" i="5"/>
  <c r="D216" i="5"/>
  <c r="D204" i="5"/>
  <c r="D234" i="5"/>
  <c r="E196" i="5"/>
  <c r="D190" i="5"/>
  <c r="D184" i="5"/>
  <c r="D172" i="5"/>
  <c r="D160" i="5"/>
  <c r="D178" i="5"/>
  <c r="D166" i="5"/>
  <c r="I228" i="5"/>
  <c r="I205" i="5"/>
  <c r="I223" i="5"/>
  <c r="I210" i="5"/>
  <c r="D217" i="5"/>
  <c r="D235" i="5"/>
  <c r="I360" i="5"/>
  <c r="I342" i="5"/>
  <c r="I337" i="5"/>
  <c r="I355" i="5"/>
  <c r="D367" i="5"/>
  <c r="D349" i="5"/>
  <c r="E330" i="5"/>
  <c r="E20" i="19"/>
  <c r="V23" i="5" s="1"/>
  <c r="E437" i="19"/>
  <c r="V65" i="5" s="1"/>
  <c r="E369" i="19"/>
  <c r="V240" i="5" s="1"/>
  <c r="E96" i="19"/>
  <c r="C368" i="19"/>
  <c r="C155" i="20"/>
  <c r="E163" i="19"/>
  <c r="V108" i="5" s="1"/>
  <c r="E109" i="5" s="1"/>
  <c r="C438" i="1"/>
  <c r="E91" i="19"/>
  <c r="V67" i="5" s="1"/>
  <c r="E95" i="19"/>
  <c r="E510" i="19"/>
  <c r="E366" i="19"/>
  <c r="V243" i="5" s="1"/>
  <c r="C505" i="19"/>
  <c r="E371" i="19"/>
  <c r="E301" i="19"/>
  <c r="E97" i="19"/>
  <c r="E232" i="19"/>
  <c r="E93" i="19"/>
  <c r="V285" i="5" s="1"/>
  <c r="E167" i="19"/>
  <c r="E299" i="19"/>
  <c r="V153" i="5" s="1"/>
  <c r="C438" i="19"/>
  <c r="C370" i="19"/>
  <c r="C303" i="19"/>
  <c r="C442" i="19"/>
  <c r="C439" i="19"/>
  <c r="I83" i="19"/>
  <c r="I35" i="19"/>
  <c r="I66" i="19"/>
  <c r="I49" i="19"/>
  <c r="I40" i="19"/>
  <c r="I58" i="19"/>
  <c r="I75" i="19"/>
  <c r="E27" i="19"/>
  <c r="I80" i="19"/>
  <c r="D73" i="19"/>
  <c r="D41" i="19"/>
  <c r="D57" i="19"/>
  <c r="D65" i="19"/>
  <c r="D33" i="19"/>
  <c r="D49" i="19"/>
  <c r="E21" i="19"/>
  <c r="V330" i="5" s="1"/>
  <c r="I82" i="19"/>
  <c r="I51" i="19"/>
  <c r="I33" i="19"/>
  <c r="D67" i="19"/>
  <c r="I56" i="19"/>
  <c r="D75" i="19"/>
  <c r="I42" i="19"/>
  <c r="E25" i="19"/>
  <c r="I81" i="19"/>
  <c r="D59" i="19"/>
  <c r="D51" i="19"/>
  <c r="I64" i="19"/>
  <c r="D35" i="19"/>
  <c r="I73" i="19"/>
  <c r="D43" i="19"/>
  <c r="E23" i="19"/>
  <c r="V20" i="5" s="1"/>
  <c r="I107" i="19"/>
  <c r="I138" i="19"/>
  <c r="I121" i="19"/>
  <c r="I147" i="19"/>
  <c r="I130" i="19"/>
  <c r="I155" i="19"/>
  <c r="I112" i="19"/>
  <c r="I153" i="19"/>
  <c r="D131" i="19"/>
  <c r="I136" i="19"/>
  <c r="D107" i="19"/>
  <c r="D123" i="19"/>
  <c r="I145" i="19"/>
  <c r="D115" i="19"/>
  <c r="I152" i="19"/>
  <c r="D113" i="19"/>
  <c r="D129" i="19"/>
  <c r="D145" i="19"/>
  <c r="D105" i="19"/>
  <c r="D121" i="19"/>
  <c r="D137" i="19"/>
  <c r="D147" i="19"/>
  <c r="I123" i="19"/>
  <c r="I128" i="19"/>
  <c r="I154" i="19"/>
  <c r="I105" i="19"/>
  <c r="D139" i="19"/>
  <c r="I114" i="19"/>
  <c r="E92" i="19"/>
  <c r="V286" i="5" s="1"/>
  <c r="E98" i="19"/>
  <c r="E94" i="19"/>
  <c r="V64" i="5" s="1"/>
  <c r="C161" i="19"/>
  <c r="D215" i="19"/>
  <c r="I182" i="19"/>
  <c r="D207" i="19"/>
  <c r="I191" i="19"/>
  <c r="I222" i="19"/>
  <c r="I196" i="19"/>
  <c r="I173" i="19"/>
  <c r="D213" i="19"/>
  <c r="D189" i="19"/>
  <c r="I220" i="19"/>
  <c r="D197" i="19"/>
  <c r="D205" i="19"/>
  <c r="D173" i="19"/>
  <c r="D181" i="19"/>
  <c r="I189" i="19"/>
  <c r="I206" i="19"/>
  <c r="I198" i="19"/>
  <c r="I223" i="19"/>
  <c r="I180" i="19"/>
  <c r="I215" i="19"/>
  <c r="I175" i="19"/>
  <c r="D199" i="19"/>
  <c r="D191" i="19"/>
  <c r="I221" i="19"/>
  <c r="D175" i="19"/>
  <c r="D183" i="19"/>
  <c r="I204" i="19"/>
  <c r="I213" i="19"/>
  <c r="E161" i="19"/>
  <c r="V242" i="5" s="1"/>
  <c r="E165" i="19"/>
  <c r="I260" i="19"/>
  <c r="D284" i="19"/>
  <c r="I251" i="19"/>
  <c r="I265" i="19"/>
  <c r="D276" i="19"/>
  <c r="I291" i="19"/>
  <c r="I242" i="19"/>
  <c r="I289" i="19"/>
  <c r="D250" i="19"/>
  <c r="D266" i="19"/>
  <c r="D282" i="19"/>
  <c r="D242" i="19"/>
  <c r="D258" i="19"/>
  <c r="D274" i="19"/>
  <c r="E233" i="19"/>
  <c r="E229" i="19"/>
  <c r="V198" i="5" s="1"/>
  <c r="I284" i="19"/>
  <c r="I244" i="19"/>
  <c r="I258" i="19"/>
  <c r="I267" i="19"/>
  <c r="I292" i="19"/>
  <c r="I275" i="19"/>
  <c r="I249" i="19"/>
  <c r="I290" i="19"/>
  <c r="D252" i="19"/>
  <c r="I273" i="19"/>
  <c r="D268" i="19"/>
  <c r="I282" i="19"/>
  <c r="D244" i="19"/>
  <c r="D260" i="19"/>
  <c r="E231" i="19"/>
  <c r="V152" i="5" s="1"/>
  <c r="E235" i="19"/>
  <c r="I360" i="19"/>
  <c r="I329" i="19"/>
  <c r="I311" i="19"/>
  <c r="D311" i="19" s="1"/>
  <c r="D345" i="19"/>
  <c r="D353" i="19"/>
  <c r="I320" i="19"/>
  <c r="I334" i="19"/>
  <c r="I359" i="19"/>
  <c r="I342" i="19"/>
  <c r="D329" i="19"/>
  <c r="I351" i="19"/>
  <c r="D321" i="19"/>
  <c r="D337" i="19"/>
  <c r="D313" i="19"/>
  <c r="I358" i="19"/>
  <c r="D327" i="19"/>
  <c r="D343" i="19"/>
  <c r="D335" i="19"/>
  <c r="D319" i="19"/>
  <c r="D351" i="19"/>
  <c r="I361" i="19"/>
  <c r="I313" i="19"/>
  <c r="I344" i="19"/>
  <c r="I336" i="19"/>
  <c r="I318" i="19"/>
  <c r="I327" i="19"/>
  <c r="I353" i="19"/>
  <c r="E298" i="19"/>
  <c r="V154" i="5" s="1"/>
  <c r="E300" i="19"/>
  <c r="V196" i="5" s="1"/>
  <c r="E198" i="5" s="1"/>
  <c r="I420" i="19"/>
  <c r="I411" i="19"/>
  <c r="I428" i="19"/>
  <c r="D390" i="19"/>
  <c r="D406" i="19"/>
  <c r="D382" i="19"/>
  <c r="D398" i="19"/>
  <c r="I430" i="19"/>
  <c r="I382" i="19"/>
  <c r="I396" i="19"/>
  <c r="I405" i="19"/>
  <c r="I422" i="19"/>
  <c r="I413" i="19"/>
  <c r="I387" i="19"/>
  <c r="I427" i="19"/>
  <c r="D396" i="19"/>
  <c r="D412" i="19"/>
  <c r="D404" i="19"/>
  <c r="D420" i="19"/>
  <c r="D388" i="19"/>
  <c r="D380" i="19"/>
  <c r="I429" i="19"/>
  <c r="I389" i="19"/>
  <c r="D414" i="19"/>
  <c r="I398" i="19"/>
  <c r="D422" i="19"/>
  <c r="I380" i="19"/>
  <c r="I403" i="19"/>
  <c r="E373" i="19"/>
  <c r="D449" i="19"/>
  <c r="D465" i="19"/>
  <c r="D481" i="19"/>
  <c r="I496" i="19"/>
  <c r="D457" i="19"/>
  <c r="D473" i="19"/>
  <c r="D489" i="19"/>
  <c r="I472" i="19"/>
  <c r="D483" i="19"/>
  <c r="I449" i="19"/>
  <c r="I467" i="19"/>
  <c r="D491" i="19"/>
  <c r="I498" i="19"/>
  <c r="I458" i="19"/>
  <c r="I491" i="19"/>
  <c r="I456" i="19"/>
  <c r="I474" i="19"/>
  <c r="I451" i="19"/>
  <c r="I499" i="19"/>
  <c r="I465" i="19"/>
  <c r="I482" i="19"/>
  <c r="E440" i="19"/>
  <c r="I489" i="19"/>
  <c r="D451" i="19"/>
  <c r="D467" i="19"/>
  <c r="I497" i="19"/>
  <c r="I480" i="19"/>
  <c r="D459" i="19"/>
  <c r="D475" i="19"/>
  <c r="E438" i="19"/>
  <c r="V284" i="5" s="1"/>
  <c r="E284" i="5" s="1"/>
  <c r="E436" i="19"/>
  <c r="V66" i="5" s="1"/>
  <c r="I567" i="19"/>
  <c r="D552" i="19"/>
  <c r="I536" i="19"/>
  <c r="I518" i="19"/>
  <c r="I541" i="19"/>
  <c r="D560" i="19"/>
  <c r="I527" i="19"/>
  <c r="I568" i="19"/>
  <c r="I520" i="19"/>
  <c r="I551" i="19"/>
  <c r="I534" i="19"/>
  <c r="I543" i="19"/>
  <c r="I560" i="19"/>
  <c r="I525" i="19"/>
  <c r="I566" i="19"/>
  <c r="D520" i="19"/>
  <c r="D536" i="19"/>
  <c r="I549" i="19"/>
  <c r="D528" i="19"/>
  <c r="D544" i="19"/>
  <c r="I558" i="19"/>
  <c r="I565" i="19"/>
  <c r="D518" i="19"/>
  <c r="D534" i="19"/>
  <c r="D550" i="19"/>
  <c r="D526" i="19"/>
  <c r="D558" i="19"/>
  <c r="D542" i="19"/>
  <c r="E505" i="19"/>
  <c r="V22" i="5" s="1"/>
  <c r="E509" i="19"/>
  <c r="E507" i="19"/>
  <c r="V328" i="5" s="1"/>
  <c r="E511" i="19"/>
  <c r="I542" i="19"/>
  <c r="I517" i="19"/>
  <c r="D559" i="19"/>
  <c r="D567" i="19"/>
  <c r="D551" i="19"/>
  <c r="I528" i="19"/>
  <c r="D565" i="19"/>
  <c r="D517" i="19"/>
  <c r="D525" i="19"/>
  <c r="D541" i="19"/>
  <c r="D549" i="19"/>
  <c r="D557" i="19"/>
  <c r="D533" i="19"/>
  <c r="E504" i="19"/>
  <c r="V331" i="5" s="1"/>
  <c r="I557" i="19"/>
  <c r="D519" i="19"/>
  <c r="D527" i="19"/>
  <c r="D535" i="19"/>
  <c r="D543" i="19"/>
  <c r="D566" i="19"/>
  <c r="I550" i="19"/>
  <c r="E506" i="19"/>
  <c r="V21" i="5" s="1"/>
  <c r="I559" i="19"/>
  <c r="I533" i="19"/>
  <c r="I519" i="19"/>
  <c r="D568" i="19"/>
  <c r="I552" i="19"/>
  <c r="I526" i="19"/>
  <c r="I544" i="19"/>
  <c r="E508" i="19"/>
  <c r="D498" i="19"/>
  <c r="I459" i="19"/>
  <c r="D482" i="19"/>
  <c r="I448" i="19"/>
  <c r="I473" i="19"/>
  <c r="D490" i="19"/>
  <c r="I466" i="19"/>
  <c r="E439" i="19"/>
  <c r="D499" i="19"/>
  <c r="I457" i="19"/>
  <c r="I490" i="19"/>
  <c r="I464" i="19"/>
  <c r="I475" i="19"/>
  <c r="I483" i="19"/>
  <c r="I450" i="19"/>
  <c r="D497" i="19"/>
  <c r="I481" i="19"/>
  <c r="D458" i="19"/>
  <c r="I488" i="19"/>
  <c r="D450" i="19"/>
  <c r="D466" i="19"/>
  <c r="D474" i="19"/>
  <c r="E441" i="19"/>
  <c r="I421" i="19"/>
  <c r="I388" i="19"/>
  <c r="I406" i="19"/>
  <c r="I414" i="19"/>
  <c r="I395" i="19"/>
  <c r="D430" i="19"/>
  <c r="I381" i="19"/>
  <c r="D427" i="19"/>
  <c r="D419" i="19"/>
  <c r="D379" i="19"/>
  <c r="D387" i="19"/>
  <c r="D395" i="19"/>
  <c r="D403" i="19"/>
  <c r="D411" i="19"/>
  <c r="I419" i="19"/>
  <c r="I412" i="19"/>
  <c r="D381" i="19"/>
  <c r="D389" i="19"/>
  <c r="D397" i="19"/>
  <c r="D405" i="19"/>
  <c r="D428" i="19"/>
  <c r="E368" i="19"/>
  <c r="V109" i="5" s="1"/>
  <c r="E108" i="5" s="1"/>
  <c r="E372" i="19"/>
  <c r="I352" i="19"/>
  <c r="I337" i="19"/>
  <c r="I345" i="19"/>
  <c r="I326" i="19"/>
  <c r="D361" i="19"/>
  <c r="I319" i="19"/>
  <c r="I312" i="19"/>
  <c r="E303" i="19"/>
  <c r="I335" i="19"/>
  <c r="D360" i="19"/>
  <c r="I321" i="19"/>
  <c r="I310" i="19"/>
  <c r="I328" i="19"/>
  <c r="D352" i="19"/>
  <c r="D344" i="19"/>
  <c r="D310" i="19"/>
  <c r="D358" i="19"/>
  <c r="D318" i="19"/>
  <c r="D334" i="19"/>
  <c r="D342" i="19"/>
  <c r="D326" i="19"/>
  <c r="D350" i="19"/>
  <c r="I281" i="19"/>
  <c r="D243" i="19"/>
  <c r="D251" i="19"/>
  <c r="D259" i="19"/>
  <c r="D290" i="19"/>
  <c r="D267" i="19"/>
  <c r="I274" i="19"/>
  <c r="D292" i="19"/>
  <c r="I268" i="19"/>
  <c r="I283" i="19"/>
  <c r="I257" i="19"/>
  <c r="I243" i="19"/>
  <c r="I276" i="19"/>
  <c r="I250" i="19"/>
  <c r="D275" i="19"/>
  <c r="I241" i="19"/>
  <c r="I266" i="19"/>
  <c r="D283" i="19"/>
  <c r="I252" i="19"/>
  <c r="D291" i="19"/>
  <c r="I259" i="19"/>
  <c r="E234" i="19"/>
  <c r="D223" i="19"/>
  <c r="I199" i="19"/>
  <c r="I207" i="19"/>
  <c r="I188" i="19"/>
  <c r="I214" i="19"/>
  <c r="I181" i="19"/>
  <c r="I174" i="19"/>
  <c r="D222" i="19"/>
  <c r="I172" i="19"/>
  <c r="I183" i="19"/>
  <c r="I190" i="19"/>
  <c r="D206" i="19"/>
  <c r="I197" i="19"/>
  <c r="D214" i="19"/>
  <c r="D220" i="19"/>
  <c r="D172" i="19"/>
  <c r="D188" i="19"/>
  <c r="D204" i="19"/>
  <c r="D180" i="19"/>
  <c r="D196" i="19"/>
  <c r="D212" i="19"/>
  <c r="D221" i="19"/>
  <c r="I212" i="19"/>
  <c r="D182" i="19"/>
  <c r="D198" i="19"/>
  <c r="D174" i="19"/>
  <c r="D190" i="19"/>
  <c r="I205" i="19"/>
  <c r="E166" i="19"/>
  <c r="E164" i="19"/>
  <c r="E162" i="19"/>
  <c r="V241" i="5" s="1"/>
  <c r="D153" i="19"/>
  <c r="D114" i="19"/>
  <c r="D122" i="19"/>
  <c r="D130" i="19"/>
  <c r="I144" i="19"/>
  <c r="D106" i="19"/>
  <c r="I137" i="19"/>
  <c r="D154" i="19"/>
  <c r="I122" i="19"/>
  <c r="D146" i="19"/>
  <c r="I129" i="19"/>
  <c r="I115" i="19"/>
  <c r="D138" i="19"/>
  <c r="I104" i="19"/>
  <c r="D155" i="19"/>
  <c r="I113" i="19"/>
  <c r="I131" i="19"/>
  <c r="I120" i="19"/>
  <c r="I106" i="19"/>
  <c r="I146" i="19"/>
  <c r="I139" i="19"/>
  <c r="I74" i="19"/>
  <c r="I59" i="19"/>
  <c r="I48" i="19"/>
  <c r="I34" i="19"/>
  <c r="I67" i="19"/>
  <c r="I41" i="19"/>
  <c r="D83" i="19"/>
  <c r="E26" i="19"/>
  <c r="I57" i="19"/>
  <c r="D82" i="19"/>
  <c r="I43" i="19"/>
  <c r="D74" i="19"/>
  <c r="I50" i="19"/>
  <c r="D66" i="19"/>
  <c r="I32" i="19"/>
  <c r="E24" i="19"/>
  <c r="C507" i="1"/>
  <c r="Q511" i="1"/>
  <c r="C371" i="1"/>
  <c r="C368" i="1"/>
  <c r="C367" i="4"/>
  <c r="C228" i="4"/>
  <c r="C166" i="4"/>
  <c r="C230" i="4"/>
  <c r="C235" i="4"/>
  <c r="C441" i="1"/>
  <c r="C235" i="1"/>
  <c r="C91" i="1"/>
  <c r="C505" i="4"/>
  <c r="C435" i="4"/>
  <c r="C437" i="4"/>
  <c r="C303" i="4"/>
  <c r="C231" i="4"/>
  <c r="C506" i="19"/>
  <c r="C504" i="1"/>
  <c r="C508" i="19"/>
  <c r="C506" i="1"/>
  <c r="Q440" i="1"/>
  <c r="C367" i="19"/>
  <c r="C155" i="5"/>
  <c r="C228" i="1"/>
  <c r="C234" i="19"/>
  <c r="C233" i="19"/>
  <c r="C231" i="19"/>
  <c r="C167" i="1"/>
  <c r="C160" i="1"/>
  <c r="C163" i="19"/>
  <c r="C98" i="1"/>
  <c r="C95" i="19"/>
  <c r="Q97" i="1"/>
  <c r="C435" i="1"/>
  <c r="C232" i="4"/>
  <c r="C229" i="4"/>
  <c r="C233" i="4"/>
  <c r="Q235" i="1"/>
  <c r="C163" i="4"/>
  <c r="C165" i="4"/>
  <c r="Q167" i="4"/>
  <c r="C94" i="1"/>
  <c r="C507" i="4"/>
  <c r="C436" i="4"/>
  <c r="C301" i="4"/>
  <c r="C300" i="4"/>
  <c r="C304" i="4"/>
  <c r="C98" i="4"/>
  <c r="C92" i="4"/>
  <c r="C510" i="19"/>
  <c r="C510" i="1"/>
  <c r="C505" i="1"/>
  <c r="C511" i="19"/>
  <c r="C441" i="19"/>
  <c r="C435" i="19"/>
  <c r="C440" i="19"/>
  <c r="C437" i="19"/>
  <c r="C369" i="1"/>
  <c r="C373" i="1"/>
  <c r="C371" i="19"/>
  <c r="C366" i="1"/>
  <c r="C367" i="1"/>
  <c r="C302" i="19"/>
  <c r="C230" i="19"/>
  <c r="C232" i="19"/>
  <c r="C160" i="19"/>
  <c r="C109" i="5"/>
  <c r="C162" i="19"/>
  <c r="C164" i="19"/>
  <c r="C108" i="5"/>
  <c r="C97" i="19"/>
  <c r="C93" i="19"/>
  <c r="C94" i="19"/>
  <c r="C297" i="19"/>
  <c r="C304" i="19"/>
  <c r="C160" i="4"/>
  <c r="C298" i="4"/>
  <c r="C373" i="4"/>
  <c r="C165" i="1"/>
  <c r="C163" i="1"/>
  <c r="C161" i="4"/>
  <c r="C438" i="4"/>
  <c r="C235" i="19"/>
  <c r="C166" i="19"/>
  <c r="C92" i="19"/>
  <c r="C366" i="19"/>
  <c r="C436" i="19"/>
  <c r="C93" i="1"/>
  <c r="C167" i="19"/>
  <c r="C98" i="19"/>
  <c r="Q510" i="1"/>
  <c r="C508" i="1"/>
  <c r="C96" i="19"/>
  <c r="C509" i="19"/>
  <c r="C299" i="19"/>
  <c r="C369" i="19"/>
  <c r="C300" i="19"/>
  <c r="C110" i="5"/>
  <c r="C509" i="1"/>
  <c r="Q442" i="1"/>
  <c r="C442" i="1"/>
  <c r="C372" i="19"/>
  <c r="Q373" i="1"/>
  <c r="C234" i="1"/>
  <c r="Q234" i="1"/>
  <c r="C96" i="4"/>
  <c r="C95" i="4"/>
  <c r="C369" i="4"/>
  <c r="C372" i="4"/>
  <c r="C442" i="4"/>
  <c r="C509" i="4"/>
  <c r="C301" i="19"/>
  <c r="C370" i="1"/>
  <c r="C152" i="5"/>
  <c r="C228" i="19"/>
  <c r="C373" i="19"/>
  <c r="C165" i="19"/>
  <c r="C507" i="19"/>
  <c r="C111" i="20"/>
  <c r="C511" i="1"/>
  <c r="C372" i="1"/>
  <c r="C510" i="4"/>
  <c r="C504" i="4"/>
  <c r="C366" i="4"/>
  <c r="C370" i="4"/>
  <c r="C441" i="4"/>
  <c r="C508" i="4"/>
  <c r="C511" i="4"/>
  <c r="C506" i="4"/>
  <c r="C440" i="4"/>
  <c r="C439" i="4"/>
  <c r="Q442" i="4"/>
  <c r="C368" i="4"/>
  <c r="C371" i="4"/>
  <c r="C297" i="4"/>
  <c r="C302" i="4"/>
  <c r="C299" i="4"/>
  <c r="Q166" i="4"/>
  <c r="Q165" i="4"/>
  <c r="C167" i="4"/>
  <c r="C162" i="4"/>
  <c r="C164" i="4"/>
  <c r="C93" i="4"/>
  <c r="C97" i="4"/>
  <c r="C91" i="4"/>
  <c r="C94" i="4"/>
  <c r="C164" i="1"/>
  <c r="Q166" i="1"/>
  <c r="C162" i="1"/>
  <c r="C161" i="1"/>
  <c r="Q167" i="1"/>
  <c r="C166" i="1"/>
  <c r="D122" i="5" l="1"/>
  <c r="D134" i="5"/>
  <c r="E152" i="5"/>
  <c r="D140" i="5"/>
  <c r="D123" i="5"/>
  <c r="I128" i="5"/>
  <c r="D135" i="5"/>
  <c r="D141" i="5"/>
  <c r="I272" i="5"/>
  <c r="I249" i="5"/>
  <c r="D261" i="5"/>
  <c r="I267" i="5"/>
  <c r="I254" i="5"/>
  <c r="D279" i="5"/>
  <c r="E242" i="5"/>
  <c r="I141" i="5"/>
  <c r="I116" i="5"/>
  <c r="I123" i="5"/>
  <c r="I134" i="5"/>
  <c r="I129" i="5"/>
  <c r="I147" i="5"/>
  <c r="E111" i="5"/>
  <c r="I278" i="5"/>
  <c r="D273" i="5"/>
  <c r="D255" i="5"/>
  <c r="D249" i="5"/>
  <c r="I260" i="5"/>
  <c r="D267" i="5"/>
  <c r="E241" i="5"/>
  <c r="D59" i="5"/>
  <c r="I47" i="5"/>
  <c r="I29" i="5"/>
  <c r="D41" i="5"/>
  <c r="I34" i="5"/>
  <c r="I52" i="5"/>
  <c r="D366" i="5"/>
  <c r="D354" i="5"/>
  <c r="D336" i="5"/>
  <c r="D348" i="5"/>
  <c r="D360" i="5"/>
  <c r="D342" i="5"/>
  <c r="E328" i="5"/>
  <c r="D53" i="5"/>
  <c r="D29" i="5"/>
  <c r="I40" i="5"/>
  <c r="D35" i="5"/>
  <c r="I58" i="5"/>
  <c r="D47" i="5"/>
  <c r="I367" i="5"/>
  <c r="I336" i="5"/>
  <c r="I354" i="5"/>
  <c r="I361" i="5"/>
  <c r="I349" i="5"/>
  <c r="I343" i="5"/>
  <c r="E331" i="5"/>
  <c r="D103" i="5"/>
  <c r="D85" i="5"/>
  <c r="I91" i="5"/>
  <c r="I96" i="5"/>
  <c r="I78" i="5"/>
  <c r="I73" i="5"/>
  <c r="E66" i="5"/>
  <c r="D97" i="5"/>
  <c r="D73" i="5"/>
  <c r="I84" i="5"/>
  <c r="I102" i="5"/>
  <c r="D91" i="5"/>
  <c r="D79" i="5"/>
  <c r="E65" i="5"/>
  <c r="I305" i="5"/>
  <c r="I323" i="5"/>
  <c r="I299" i="5"/>
  <c r="I317" i="5"/>
  <c r="I292" i="5"/>
  <c r="I310" i="5"/>
  <c r="E287" i="5"/>
  <c r="D278" i="5"/>
  <c r="D254" i="5"/>
  <c r="D272" i="5"/>
  <c r="D260" i="5"/>
  <c r="D248" i="5"/>
  <c r="D266" i="5"/>
  <c r="E240" i="5"/>
  <c r="D147" i="5"/>
  <c r="D129" i="5"/>
  <c r="I117" i="5"/>
  <c r="I122" i="5"/>
  <c r="I135" i="5"/>
  <c r="I140" i="5"/>
  <c r="E110" i="5"/>
  <c r="I279" i="5"/>
  <c r="I248" i="5"/>
  <c r="I261" i="5"/>
  <c r="I273" i="5"/>
  <c r="I255" i="5"/>
  <c r="I266" i="5"/>
  <c r="E243" i="5"/>
  <c r="I204" i="5"/>
  <c r="I211" i="5"/>
  <c r="I222" i="5"/>
  <c r="I217" i="5"/>
  <c r="I229" i="5"/>
  <c r="I235" i="5"/>
  <c r="E199" i="5"/>
  <c r="D191" i="5"/>
  <c r="I184" i="5"/>
  <c r="I179" i="5"/>
  <c r="I161" i="5"/>
  <c r="D173" i="5"/>
  <c r="I166" i="5"/>
  <c r="E154" i="5"/>
  <c r="D185" i="5"/>
  <c r="D167" i="5"/>
  <c r="D179" i="5"/>
  <c r="I190" i="5"/>
  <c r="I172" i="5"/>
  <c r="D161" i="5"/>
  <c r="E153" i="5"/>
  <c r="D229" i="5"/>
  <c r="D211" i="5"/>
  <c r="D205" i="5"/>
  <c r="D223" i="5"/>
  <c r="I216" i="5"/>
  <c r="I234" i="5"/>
  <c r="E197" i="5"/>
  <c r="I191" i="5"/>
  <c r="I160" i="5"/>
  <c r="I178" i="5"/>
  <c r="I167" i="5"/>
  <c r="I173" i="5"/>
  <c r="I185" i="5"/>
  <c r="E155" i="5"/>
  <c r="D102" i="5"/>
  <c r="D78" i="5"/>
  <c r="D96" i="5"/>
  <c r="D72" i="5"/>
  <c r="D84" i="5"/>
  <c r="D90" i="5"/>
  <c r="E64" i="5"/>
  <c r="I90" i="5"/>
  <c r="I79" i="5"/>
  <c r="I103" i="5"/>
  <c r="I85" i="5"/>
  <c r="I97" i="5"/>
  <c r="I72" i="5"/>
  <c r="E67" i="5"/>
  <c r="D293" i="5"/>
  <c r="D317" i="5"/>
  <c r="I322" i="5"/>
  <c r="D311" i="5"/>
  <c r="I304" i="5"/>
  <c r="D299" i="5"/>
  <c r="E285" i="5"/>
  <c r="D305" i="5"/>
  <c r="I293" i="5"/>
  <c r="I316" i="5"/>
  <c r="I311" i="5"/>
  <c r="D323" i="5"/>
  <c r="I298" i="5"/>
  <c r="E286" i="5"/>
  <c r="I28" i="5"/>
  <c r="I53" i="5"/>
  <c r="I46" i="5"/>
  <c r="I35" i="5"/>
  <c r="I59" i="5"/>
  <c r="I41" i="5"/>
  <c r="E23" i="5"/>
  <c r="AC22" i="5" s="1"/>
  <c r="I366" i="5"/>
  <c r="D361" i="5"/>
  <c r="D337" i="5"/>
  <c r="D355" i="5"/>
  <c r="D343" i="5"/>
  <c r="I348" i="5"/>
  <c r="E329" i="5"/>
  <c r="D46" i="5"/>
  <c r="D40" i="5"/>
  <c r="D28" i="5"/>
  <c r="D52" i="5"/>
  <c r="D34" i="5"/>
  <c r="D58" i="5"/>
  <c r="L22" i="5" l="1"/>
  <c r="H22" i="5"/>
  <c r="J22" i="5"/>
  <c r="F22" i="5"/>
  <c r="E22" i="5"/>
  <c r="AC21" i="5" s="1"/>
  <c r="L21" i="5" l="1"/>
  <c r="F21" i="5"/>
  <c r="J21" i="5"/>
  <c r="H21" i="5" s="1"/>
  <c r="E21" i="5"/>
  <c r="AC20" i="5" s="1"/>
  <c r="J20" i="5" l="1"/>
  <c r="F20" i="5"/>
  <c r="H20" i="5"/>
  <c r="L20" i="5"/>
  <c r="E20" i="5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<sst xmlns="http://schemas.openxmlformats.org/spreadsheetml/2006/main" count="2530" uniqueCount="529">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</sst>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B1:P22"/>
  <sheetViews>
    <sheetView showGridLines="0" showRowColHeaders="0" workbookViewId="0">
      <selection activeCell="AA19" sqref="AA19"/>
    </sheetView>
  </sheetViews>
  <sheetFormatPr defaultRowHeight="15" x14ac:dyDescent="0.2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 x14ac:dyDescent="0.3"/>
    <row r="2" spans="2:16" ht="34.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 x14ac:dyDescent="0.3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 x14ac:dyDescent="0.25">
      <c r="B4" s="21"/>
      <c r="C4" s="21"/>
      <c r="D4" s="21"/>
      <c r="E4" s="21"/>
      <c r="F4" s="21"/>
      <c r="G4" s="21"/>
    </row>
    <row r="5" spans="2:16" ht="15.75" customHeight="1" x14ac:dyDescent="0.25"/>
    <row r="7" spans="2:16" x14ac:dyDescent="0.25">
      <c r="C7" s="1"/>
      <c r="D7" s="1"/>
      <c r="E7" s="1"/>
      <c r="F7" s="1"/>
    </row>
    <row r="8" spans="2:16" x14ac:dyDescent="0.25">
      <c r="C8" s="1"/>
      <c r="D8" s="1"/>
      <c r="E8" s="1"/>
      <c r="F8" s="1"/>
    </row>
    <row r="9" spans="2:16" x14ac:dyDescent="0.25">
      <c r="C9" s="1"/>
      <c r="D9" s="1"/>
      <c r="E9" s="1"/>
      <c r="F9" s="1"/>
    </row>
    <row r="22" spans="2:2" ht="18.75" x14ac:dyDescent="0.3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 x14ac:dyDescent="0.2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 x14ac:dyDescent="0.3"/>
    <row r="2" spans="2:12" ht="15" customHeight="1" x14ac:dyDescent="0.25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 x14ac:dyDescent="0.25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 x14ac:dyDescent="0.3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 x14ac:dyDescent="0.25">
      <c r="I5" s="152"/>
    </row>
    <row r="6" spans="2:12" ht="15.75" thickBot="1" x14ac:dyDescent="0.3">
      <c r="I6" s="152"/>
    </row>
    <row r="7" spans="2:12" ht="15" customHeight="1" x14ac:dyDescent="0.25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 x14ac:dyDescent="0.25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 x14ac:dyDescent="0.3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 x14ac:dyDescent="0.25">
      <c r="B12" s="44" t="s">
        <v>241</v>
      </c>
    </row>
    <row r="13" spans="2:12" ht="15.75" thickBot="1" x14ac:dyDescent="0.3"/>
    <row r="14" spans="2:12" ht="15" customHeight="1" x14ac:dyDescent="0.25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 x14ac:dyDescent="0.3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 x14ac:dyDescent="0.25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 x14ac:dyDescent="0.3">
      <c r="N17" s="46"/>
      <c r="O17" s="46"/>
      <c r="P17" s="46"/>
      <c r="Q17" s="46"/>
      <c r="R17" s="46"/>
      <c r="S17" s="46"/>
      <c r="T17" s="46"/>
      <c r="U17" s="46"/>
    </row>
    <row r="18" spans="2:21" ht="15.75" thickBot="1" x14ac:dyDescent="0.3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 x14ac:dyDescent="0.25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 x14ac:dyDescent="0.25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 x14ac:dyDescent="0.25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 x14ac:dyDescent="0.25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 x14ac:dyDescent="0.25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 x14ac:dyDescent="0.25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 x14ac:dyDescent="0.25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 x14ac:dyDescent="0.25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 x14ac:dyDescent="0.25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 x14ac:dyDescent="0.25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 x14ac:dyDescent="0.25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 x14ac:dyDescent="0.25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 x14ac:dyDescent="0.25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 x14ac:dyDescent="0.25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 x14ac:dyDescent="0.25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 x14ac:dyDescent="0.25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 x14ac:dyDescent="0.25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 x14ac:dyDescent="0.25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 x14ac:dyDescent="0.25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 x14ac:dyDescent="0.25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 x14ac:dyDescent="0.25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 x14ac:dyDescent="0.25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 x14ac:dyDescent="0.25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 x14ac:dyDescent="0.25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 x14ac:dyDescent="0.25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 x14ac:dyDescent="0.25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 x14ac:dyDescent="0.25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 x14ac:dyDescent="0.25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 x14ac:dyDescent="0.25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 x14ac:dyDescent="0.25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 x14ac:dyDescent="0.25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 x14ac:dyDescent="0.25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 x14ac:dyDescent="0.25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 x14ac:dyDescent="0.25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 x14ac:dyDescent="0.25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 x14ac:dyDescent="0.25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 x14ac:dyDescent="0.25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 x14ac:dyDescent="0.25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 x14ac:dyDescent="0.25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 x14ac:dyDescent="0.25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 x14ac:dyDescent="0.25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 x14ac:dyDescent="0.25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 x14ac:dyDescent="0.25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 x14ac:dyDescent="0.25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 x14ac:dyDescent="0.25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 x14ac:dyDescent="0.25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 x14ac:dyDescent="0.25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 x14ac:dyDescent="0.25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 x14ac:dyDescent="0.25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 x14ac:dyDescent="0.25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 x14ac:dyDescent="0.25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 x14ac:dyDescent="0.25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 x14ac:dyDescent="0.25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 x14ac:dyDescent="0.25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 x14ac:dyDescent="0.25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 x14ac:dyDescent="0.25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 x14ac:dyDescent="0.25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 x14ac:dyDescent="0.25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 x14ac:dyDescent="0.25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 x14ac:dyDescent="0.25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 x14ac:dyDescent="0.25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 x14ac:dyDescent="0.25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 x14ac:dyDescent="0.25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 x14ac:dyDescent="0.25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 x14ac:dyDescent="0.25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 x14ac:dyDescent="0.25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 x14ac:dyDescent="0.25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 x14ac:dyDescent="0.25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 x14ac:dyDescent="0.25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 x14ac:dyDescent="0.25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 x14ac:dyDescent="0.25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 x14ac:dyDescent="0.25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 x14ac:dyDescent="0.25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 x14ac:dyDescent="0.25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 x14ac:dyDescent="0.25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 x14ac:dyDescent="0.25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 x14ac:dyDescent="0.25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 x14ac:dyDescent="0.25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 x14ac:dyDescent="0.25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 x14ac:dyDescent="0.25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 x14ac:dyDescent="0.25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 x14ac:dyDescent="0.25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 x14ac:dyDescent="0.25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 x14ac:dyDescent="0.25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 x14ac:dyDescent="0.25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 x14ac:dyDescent="0.25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 x14ac:dyDescent="0.25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 x14ac:dyDescent="0.25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 x14ac:dyDescent="0.25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 x14ac:dyDescent="0.25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 x14ac:dyDescent="0.25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 x14ac:dyDescent="0.25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 x14ac:dyDescent="0.25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 x14ac:dyDescent="0.25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 x14ac:dyDescent="0.25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 x14ac:dyDescent="0.25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 x14ac:dyDescent="0.25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 x14ac:dyDescent="0.25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 x14ac:dyDescent="0.25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 x14ac:dyDescent="0.25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 x14ac:dyDescent="0.25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 x14ac:dyDescent="0.25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 x14ac:dyDescent="0.25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 x14ac:dyDescent="0.25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 x14ac:dyDescent="0.25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 x14ac:dyDescent="0.25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 x14ac:dyDescent="0.25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 x14ac:dyDescent="0.25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 x14ac:dyDescent="0.25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 x14ac:dyDescent="0.25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 x14ac:dyDescent="0.25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 x14ac:dyDescent="0.25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 x14ac:dyDescent="0.25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 x14ac:dyDescent="0.25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 x14ac:dyDescent="0.25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 x14ac:dyDescent="0.25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 x14ac:dyDescent="0.25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 x14ac:dyDescent="0.25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 x14ac:dyDescent="0.25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 x14ac:dyDescent="0.25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 x14ac:dyDescent="0.25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 x14ac:dyDescent="0.25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 x14ac:dyDescent="0.25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 x14ac:dyDescent="0.25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 x14ac:dyDescent="0.25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 x14ac:dyDescent="0.25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 x14ac:dyDescent="0.25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 x14ac:dyDescent="0.25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 x14ac:dyDescent="0.25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 x14ac:dyDescent="0.25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 x14ac:dyDescent="0.25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 x14ac:dyDescent="0.25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 x14ac:dyDescent="0.25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 x14ac:dyDescent="0.25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 x14ac:dyDescent="0.25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 x14ac:dyDescent="0.25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 x14ac:dyDescent="0.25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 x14ac:dyDescent="0.25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 x14ac:dyDescent="0.25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 x14ac:dyDescent="0.25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 x14ac:dyDescent="0.25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 x14ac:dyDescent="0.25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 x14ac:dyDescent="0.25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 x14ac:dyDescent="0.25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 x14ac:dyDescent="0.25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 x14ac:dyDescent="0.25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 x14ac:dyDescent="0.25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 x14ac:dyDescent="0.25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 x14ac:dyDescent="0.25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 x14ac:dyDescent="0.25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 x14ac:dyDescent="0.25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 x14ac:dyDescent="0.25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 x14ac:dyDescent="0.25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 x14ac:dyDescent="0.25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 x14ac:dyDescent="0.25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 x14ac:dyDescent="0.25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 x14ac:dyDescent="1.35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 x14ac:dyDescent="0.25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 x14ac:dyDescent="0.25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 x14ac:dyDescent="0.25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 x14ac:dyDescent="0.25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 x14ac:dyDescent="0.25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 x14ac:dyDescent="0.25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 x14ac:dyDescent="0.25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 x14ac:dyDescent="0.25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 x14ac:dyDescent="0.25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 x14ac:dyDescent="0.25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 x14ac:dyDescent="0.25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 x14ac:dyDescent="0.25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 x14ac:dyDescent="0.25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 x14ac:dyDescent="0.25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 x14ac:dyDescent="0.25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 x14ac:dyDescent="0.25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 x14ac:dyDescent="0.25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 x14ac:dyDescent="0.25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 x14ac:dyDescent="0.25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 x14ac:dyDescent="0.25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 x14ac:dyDescent="0.25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 x14ac:dyDescent="0.25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 x14ac:dyDescent="0.25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 x14ac:dyDescent="0.25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 x14ac:dyDescent="0.25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 x14ac:dyDescent="0.25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 x14ac:dyDescent="0.25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 x14ac:dyDescent="0.25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 x14ac:dyDescent="0.25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 x14ac:dyDescent="0.25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 x14ac:dyDescent="0.25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 x14ac:dyDescent="0.25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 x14ac:dyDescent="0.25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 x14ac:dyDescent="0.25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 x14ac:dyDescent="0.25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 x14ac:dyDescent="0.25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 x14ac:dyDescent="0.25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 x14ac:dyDescent="0.25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 x14ac:dyDescent="0.25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 x14ac:dyDescent="0.25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 x14ac:dyDescent="0.25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 x14ac:dyDescent="0.25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 x14ac:dyDescent="0.25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 x14ac:dyDescent="0.25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 x14ac:dyDescent="0.25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 x14ac:dyDescent="0.3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 x14ac:dyDescent="0.25">
      <c r="N222" s="46"/>
      <c r="O222" s="46"/>
      <c r="P222" s="46"/>
      <c r="Q222" s="46"/>
      <c r="R222" s="46"/>
      <c r="S222" s="46"/>
      <c r="T222" s="46"/>
      <c r="U222" s="46"/>
    </row>
    <row r="223" spans="2:21" x14ac:dyDescent="0.25">
      <c r="N223" s="46"/>
      <c r="O223" s="46"/>
      <c r="P223" s="46"/>
      <c r="Q223" s="46"/>
      <c r="R223" s="46"/>
      <c r="S223" s="46"/>
      <c r="T223" s="46"/>
      <c r="U223" s="46"/>
    </row>
    <row r="224" spans="2:21" x14ac:dyDescent="0.25">
      <c r="N224" s="46"/>
      <c r="O224" s="46"/>
      <c r="P224" s="46"/>
      <c r="Q224" s="46"/>
      <c r="R224" s="46"/>
      <c r="S224" s="46"/>
      <c r="T224" s="46"/>
      <c r="U224" s="46"/>
    </row>
    <row r="225" spans="14:21" x14ac:dyDescent="0.25">
      <c r="N225" s="46"/>
      <c r="O225" s="46"/>
      <c r="P225" s="46"/>
      <c r="Q225" s="46"/>
      <c r="R225" s="46"/>
      <c r="S225" s="46"/>
      <c r="T225" s="46"/>
      <c r="U225" s="46"/>
    </row>
    <row r="226" spans="14:21" x14ac:dyDescent="0.25">
      <c r="N226" s="46"/>
      <c r="O226" s="46"/>
      <c r="P226" s="46"/>
      <c r="Q226" s="46"/>
      <c r="R226" s="46"/>
      <c r="S226" s="46"/>
      <c r="T226" s="46"/>
      <c r="U226" s="46"/>
    </row>
    <row r="227" spans="14:21" x14ac:dyDescent="0.25">
      <c r="N227" s="46"/>
      <c r="O227" s="46"/>
      <c r="P227" s="46"/>
      <c r="Q227" s="46"/>
      <c r="R227" s="46"/>
      <c r="S227" s="46"/>
      <c r="T227" s="46"/>
      <c r="U227" s="46"/>
    </row>
    <row r="228" spans="14:21" x14ac:dyDescent="0.25">
      <c r="N228" s="46"/>
      <c r="O228" s="46"/>
      <c r="P228" s="46"/>
      <c r="Q228" s="46"/>
      <c r="R228" s="46"/>
      <c r="S228" s="46"/>
      <c r="T228" s="46"/>
      <c r="U228" s="46"/>
    </row>
    <row r="229" spans="14:21" x14ac:dyDescent="0.25">
      <c r="N229" s="46"/>
      <c r="O229" s="46"/>
      <c r="P229" s="46"/>
      <c r="Q229" s="46"/>
      <c r="R229" s="46"/>
      <c r="S229" s="46"/>
      <c r="T229" s="46"/>
      <c r="U229" s="46"/>
    </row>
    <row r="230" spans="14:21" x14ac:dyDescent="0.25">
      <c r="N230" s="46"/>
      <c r="O230" s="46"/>
      <c r="P230" s="46"/>
      <c r="Q230" s="46"/>
      <c r="R230" s="46"/>
      <c r="S230" s="46"/>
      <c r="T230" s="46"/>
      <c r="U230" s="46"/>
    </row>
    <row r="231" spans="14:21" x14ac:dyDescent="0.25">
      <c r="N231" s="46"/>
      <c r="O231" s="46"/>
      <c r="P231" s="46"/>
      <c r="Q231" s="46"/>
      <c r="R231" s="46"/>
      <c r="S231" s="46"/>
      <c r="T231" s="46"/>
      <c r="U231" s="46"/>
    </row>
    <row r="232" spans="14:21" x14ac:dyDescent="0.25">
      <c r="N232" s="46"/>
      <c r="O232" s="46"/>
      <c r="P232" s="46"/>
      <c r="Q232" s="46"/>
      <c r="R232" s="46"/>
      <c r="S232" s="46"/>
      <c r="T232" s="46"/>
      <c r="U232" s="46"/>
    </row>
    <row r="233" spans="14:21" x14ac:dyDescent="0.25">
      <c r="N233" s="46"/>
      <c r="O233" s="46"/>
      <c r="P233" s="46"/>
      <c r="Q233" s="46"/>
      <c r="R233" s="46"/>
      <c r="S233" s="46"/>
      <c r="T233" s="46"/>
      <c r="U233" s="46"/>
    </row>
    <row r="234" spans="14:21" x14ac:dyDescent="0.25">
      <c r="N234" s="46"/>
      <c r="O234" s="46"/>
      <c r="P234" s="46"/>
      <c r="Q234" s="46"/>
      <c r="R234" s="46"/>
      <c r="S234" s="46"/>
      <c r="T234" s="46"/>
      <c r="U234" s="46"/>
    </row>
    <row r="235" spans="14:21" x14ac:dyDescent="0.25">
      <c r="N235" s="46"/>
      <c r="O235" s="46"/>
      <c r="P235" s="46"/>
      <c r="Q235" s="46"/>
      <c r="R235" s="46"/>
      <c r="S235" s="46"/>
      <c r="T235" s="46"/>
      <c r="U235" s="46"/>
    </row>
    <row r="236" spans="14:21" x14ac:dyDescent="0.25">
      <c r="N236" s="46"/>
      <c r="O236" s="46"/>
      <c r="P236" s="46"/>
      <c r="Q236" s="46"/>
      <c r="R236" s="46"/>
      <c r="S236" s="46"/>
      <c r="T236" s="46"/>
      <c r="U236" s="46"/>
    </row>
    <row r="237" spans="14:21" x14ac:dyDescent="0.25">
      <c r="N237" s="46"/>
      <c r="O237" s="46"/>
      <c r="P237" s="46"/>
      <c r="Q237" s="46"/>
      <c r="R237" s="46"/>
      <c r="S237" s="46"/>
      <c r="T237" s="46"/>
      <c r="U237" s="46"/>
    </row>
    <row r="238" spans="14:21" x14ac:dyDescent="0.25">
      <c r="N238" s="46"/>
      <c r="O238" s="46"/>
      <c r="P238" s="46"/>
      <c r="Q238" s="46"/>
      <c r="R238" s="46"/>
      <c r="S238" s="46"/>
      <c r="T238" s="46"/>
      <c r="U238" s="46"/>
    </row>
    <row r="239" spans="14:21" x14ac:dyDescent="0.25">
      <c r="N239" s="46"/>
      <c r="O239" s="46"/>
      <c r="P239" s="46"/>
      <c r="Q239" s="46"/>
      <c r="R239" s="46"/>
      <c r="S239" s="46"/>
      <c r="T239" s="46"/>
      <c r="U239" s="46"/>
    </row>
    <row r="240" spans="14:21" x14ac:dyDescent="0.25">
      <c r="N240" s="46"/>
      <c r="O240" s="46"/>
      <c r="P240" s="46"/>
      <c r="Q240" s="46"/>
      <c r="R240" s="46"/>
      <c r="S240" s="46"/>
      <c r="T240" s="46"/>
      <c r="U240" s="46"/>
    </row>
    <row r="241" spans="14:21" x14ac:dyDescent="0.25">
      <c r="N241" s="46"/>
      <c r="O241" s="46"/>
      <c r="P241" s="46"/>
      <c r="Q241" s="46"/>
      <c r="R241" s="46"/>
      <c r="S241" s="46"/>
      <c r="T241" s="46"/>
      <c r="U241" s="46"/>
    </row>
    <row r="242" spans="14:21" x14ac:dyDescent="0.25">
      <c r="N242" s="46"/>
      <c r="O242" s="46"/>
      <c r="P242" s="46"/>
      <c r="Q242" s="46"/>
      <c r="R242" s="46"/>
      <c r="S242" s="46"/>
      <c r="T242" s="46"/>
      <c r="U242" s="46"/>
    </row>
    <row r="243" spans="14:21" x14ac:dyDescent="0.25">
      <c r="N243" s="46"/>
      <c r="O243" s="46"/>
      <c r="P243" s="46"/>
      <c r="Q243" s="46"/>
      <c r="R243" s="46"/>
      <c r="S243" s="46"/>
      <c r="T243" s="46"/>
      <c r="U243" s="46"/>
    </row>
    <row r="244" spans="14:21" x14ac:dyDescent="0.25">
      <c r="N244" s="46"/>
      <c r="O244" s="46"/>
      <c r="P244" s="46"/>
      <c r="Q244" s="46"/>
      <c r="R244" s="46"/>
      <c r="S244" s="46"/>
      <c r="T244" s="46"/>
      <c r="U244" s="46"/>
    </row>
    <row r="245" spans="14:21" x14ac:dyDescent="0.25">
      <c r="N245" s="46"/>
      <c r="O245" s="46"/>
      <c r="P245" s="46"/>
      <c r="Q245" s="46"/>
      <c r="R245" s="46"/>
      <c r="S245" s="46"/>
      <c r="T245" s="46"/>
      <c r="U245" s="46"/>
    </row>
    <row r="246" spans="14:21" x14ac:dyDescent="0.25">
      <c r="N246" s="46"/>
      <c r="O246" s="46"/>
      <c r="P246" s="46"/>
      <c r="Q246" s="46"/>
      <c r="R246" s="46"/>
      <c r="S246" s="46"/>
      <c r="T246" s="46"/>
      <c r="U246" s="46"/>
    </row>
    <row r="247" spans="14:21" x14ac:dyDescent="0.25">
      <c r="N247" s="46"/>
      <c r="O247" s="46"/>
      <c r="P247" s="46"/>
      <c r="Q247" s="46"/>
      <c r="R247" s="46"/>
      <c r="S247" s="46"/>
      <c r="T247" s="46"/>
      <c r="U247" s="46"/>
    </row>
    <row r="248" spans="14:21" x14ac:dyDescent="0.25">
      <c r="N248" s="46"/>
      <c r="O248" s="46"/>
      <c r="P248" s="46"/>
      <c r="Q248" s="46"/>
      <c r="R248" s="46"/>
      <c r="S248" s="46"/>
      <c r="T248" s="46"/>
      <c r="U248" s="46"/>
    </row>
    <row r="249" spans="14:21" x14ac:dyDescent="0.25">
      <c r="N249" s="46"/>
      <c r="O249" s="46"/>
      <c r="P249" s="46"/>
      <c r="Q249" s="46"/>
      <c r="R249" s="46"/>
      <c r="S249" s="46"/>
      <c r="T249" s="46"/>
      <c r="U249" s="46"/>
    </row>
    <row r="250" spans="14:21" x14ac:dyDescent="0.25">
      <c r="N250" s="46"/>
      <c r="O250" s="46"/>
      <c r="P250" s="46"/>
      <c r="Q250" s="46"/>
      <c r="R250" s="46"/>
      <c r="S250" s="46"/>
      <c r="T250" s="46"/>
      <c r="U250" s="46"/>
    </row>
    <row r="251" spans="14:21" x14ac:dyDescent="0.25">
      <c r="N251" s="46"/>
      <c r="O251" s="46"/>
      <c r="P251" s="46"/>
      <c r="Q251" s="46"/>
      <c r="R251" s="46"/>
      <c r="S251" s="46"/>
      <c r="T251" s="46"/>
      <c r="U251" s="46"/>
    </row>
    <row r="252" spans="14:21" x14ac:dyDescent="0.25">
      <c r="N252" s="46"/>
      <c r="O252" s="46"/>
      <c r="P252" s="46"/>
      <c r="Q252" s="46"/>
      <c r="R252" s="46"/>
      <c r="S252" s="46"/>
      <c r="T252" s="46"/>
      <c r="U252" s="46"/>
    </row>
    <row r="253" spans="14:21" x14ac:dyDescent="0.25">
      <c r="N253" s="46"/>
      <c r="O253" s="46"/>
      <c r="P253" s="46"/>
      <c r="Q253" s="46"/>
      <c r="R253" s="46"/>
      <c r="S253" s="46"/>
      <c r="T253" s="46"/>
      <c r="U253" s="46"/>
    </row>
    <row r="254" spans="14:21" x14ac:dyDescent="0.25">
      <c r="N254" s="46"/>
      <c r="O254" s="46"/>
      <c r="P254" s="46"/>
      <c r="Q254" s="46"/>
      <c r="R254" s="46"/>
      <c r="S254" s="46"/>
      <c r="T254" s="46"/>
      <c r="U254" s="46"/>
    </row>
    <row r="255" spans="14:21" x14ac:dyDescent="0.25">
      <c r="N255" s="46"/>
      <c r="O255" s="46"/>
      <c r="P255" s="46"/>
      <c r="Q255" s="46"/>
      <c r="R255" s="46"/>
      <c r="S255" s="46"/>
      <c r="T255" s="46"/>
      <c r="U255" s="46"/>
    </row>
    <row r="256" spans="14:21" x14ac:dyDescent="0.25">
      <c r="N256" s="46"/>
      <c r="O256" s="46"/>
      <c r="P256" s="46"/>
      <c r="Q256" s="46"/>
      <c r="R256" s="46"/>
      <c r="S256" s="46"/>
      <c r="T256" s="46"/>
      <c r="U256" s="46"/>
    </row>
    <row r="257" spans="14:21" x14ac:dyDescent="0.25">
      <c r="N257" s="46"/>
      <c r="O257" s="46"/>
      <c r="P257" s="46"/>
      <c r="Q257" s="46"/>
      <c r="R257" s="46"/>
      <c r="S257" s="46"/>
      <c r="T257" s="46"/>
      <c r="U257" s="46"/>
    </row>
    <row r="258" spans="14:21" x14ac:dyDescent="0.25">
      <c r="N258" s="46"/>
      <c r="O258" s="46"/>
      <c r="P258" s="46"/>
      <c r="Q258" s="46"/>
      <c r="R258" s="46"/>
      <c r="S258" s="46"/>
      <c r="T258" s="46"/>
      <c r="U258" s="46"/>
    </row>
    <row r="259" spans="14:21" x14ac:dyDescent="0.25">
      <c r="N259" s="46"/>
      <c r="O259" s="46"/>
      <c r="P259" s="46"/>
      <c r="Q259" s="46"/>
      <c r="R259" s="46"/>
      <c r="S259" s="46"/>
      <c r="T259" s="46"/>
      <c r="U259" s="46"/>
    </row>
    <row r="260" spans="14:21" x14ac:dyDescent="0.25">
      <c r="N260" s="46"/>
      <c r="O260" s="46"/>
      <c r="P260" s="46"/>
      <c r="Q260" s="46"/>
      <c r="R260" s="46"/>
      <c r="S260" s="46"/>
      <c r="T260" s="46"/>
      <c r="U260" s="46"/>
    </row>
    <row r="261" spans="14:21" x14ac:dyDescent="0.25">
      <c r="N261" s="46"/>
      <c r="O261" s="46"/>
      <c r="P261" s="46"/>
      <c r="Q261" s="46"/>
      <c r="R261" s="46"/>
      <c r="S261" s="46"/>
      <c r="T261" s="46"/>
      <c r="U261" s="46"/>
    </row>
    <row r="262" spans="14:21" x14ac:dyDescent="0.25">
      <c r="N262" s="46"/>
      <c r="O262" s="46"/>
      <c r="P262" s="46"/>
      <c r="Q262" s="46"/>
      <c r="R262" s="46"/>
      <c r="S262" s="46"/>
      <c r="T262" s="46"/>
      <c r="U262" s="46"/>
    </row>
    <row r="263" spans="14:21" x14ac:dyDescent="0.25">
      <c r="N263" s="46"/>
      <c r="O263" s="46"/>
      <c r="P263" s="46"/>
      <c r="Q263" s="46"/>
      <c r="R263" s="46"/>
      <c r="S263" s="46"/>
      <c r="T263" s="46"/>
      <c r="U263" s="46"/>
    </row>
    <row r="264" spans="14:21" x14ac:dyDescent="0.25">
      <c r="N264" s="46"/>
      <c r="O264" s="46"/>
      <c r="P264" s="46"/>
      <c r="Q264" s="46"/>
      <c r="R264" s="46"/>
      <c r="S264" s="46"/>
      <c r="T264" s="46"/>
      <c r="U264" s="46"/>
    </row>
    <row r="265" spans="14:21" x14ac:dyDescent="0.25">
      <c r="N265" s="46"/>
      <c r="O265" s="46"/>
      <c r="P265" s="46"/>
      <c r="Q265" s="46"/>
      <c r="R265" s="46"/>
      <c r="S265" s="46"/>
      <c r="T265" s="46"/>
      <c r="U265" s="46"/>
    </row>
    <row r="266" spans="14:21" x14ac:dyDescent="0.25">
      <c r="N266" s="46"/>
      <c r="O266" s="46"/>
      <c r="P266" s="46"/>
      <c r="Q266" s="46"/>
      <c r="R266" s="46"/>
      <c r="S266" s="46"/>
      <c r="T266" s="46"/>
      <c r="U266" s="46"/>
    </row>
    <row r="267" spans="14:21" x14ac:dyDescent="0.25">
      <c r="N267" s="46"/>
      <c r="O267" s="46"/>
      <c r="P267" s="46"/>
      <c r="Q267" s="46"/>
      <c r="R267" s="46"/>
      <c r="S267" s="46"/>
      <c r="T267" s="46"/>
      <c r="U267" s="46"/>
    </row>
    <row r="268" spans="14:21" x14ac:dyDescent="0.25">
      <c r="N268" s="46"/>
      <c r="O268" s="46"/>
      <c r="P268" s="46"/>
      <c r="Q268" s="46"/>
      <c r="R268" s="46"/>
      <c r="S268" s="46"/>
      <c r="T268" s="46"/>
      <c r="U268" s="46"/>
    </row>
    <row r="269" spans="14:21" x14ac:dyDescent="0.25">
      <c r="N269" s="46"/>
      <c r="O269" s="46"/>
      <c r="P269" s="46"/>
      <c r="Q269" s="46"/>
      <c r="R269" s="46"/>
      <c r="S269" s="46"/>
      <c r="T269" s="46"/>
      <c r="U269" s="46"/>
    </row>
    <row r="270" spans="14:21" x14ac:dyDescent="0.25">
      <c r="N270" s="46"/>
      <c r="O270" s="46"/>
      <c r="P270" s="46"/>
      <c r="Q270" s="46"/>
      <c r="R270" s="46"/>
      <c r="S270" s="46"/>
      <c r="T270" s="46"/>
      <c r="U270" s="46"/>
    </row>
    <row r="271" spans="14:21" x14ac:dyDescent="0.25">
      <c r="N271" s="46"/>
      <c r="O271" s="46"/>
      <c r="P271" s="46"/>
      <c r="Q271" s="46"/>
      <c r="R271" s="46"/>
      <c r="S271" s="46"/>
      <c r="T271" s="46"/>
      <c r="U271" s="46"/>
    </row>
    <row r="272" spans="14:21" x14ac:dyDescent="0.25">
      <c r="N272" s="46"/>
      <c r="O272" s="46"/>
      <c r="P272" s="46"/>
      <c r="Q272" s="46"/>
      <c r="R272" s="46"/>
      <c r="S272" s="46"/>
      <c r="T272" s="46"/>
      <c r="U272" s="46"/>
    </row>
    <row r="273" spans="14:21" x14ac:dyDescent="0.25">
      <c r="N273" s="46"/>
      <c r="O273" s="46"/>
      <c r="P273" s="46"/>
      <c r="Q273" s="46"/>
      <c r="R273" s="46"/>
      <c r="S273" s="46"/>
      <c r="T273" s="46"/>
      <c r="U273" s="46"/>
    </row>
    <row r="274" spans="14:21" x14ac:dyDescent="0.25">
      <c r="N274" s="46"/>
      <c r="O274" s="46"/>
      <c r="P274" s="46"/>
      <c r="Q274" s="46"/>
      <c r="R274" s="46"/>
      <c r="S274" s="46"/>
      <c r="T274" s="46"/>
      <c r="U274" s="46"/>
    </row>
    <row r="275" spans="14:21" x14ac:dyDescent="0.25">
      <c r="N275" s="46"/>
      <c r="O275" s="46"/>
      <c r="P275" s="46"/>
      <c r="Q275" s="46"/>
      <c r="R275" s="46"/>
      <c r="S275" s="46"/>
      <c r="T275" s="46"/>
      <c r="U275" s="46"/>
    </row>
    <row r="276" spans="14:21" x14ac:dyDescent="0.25">
      <c r="N276" s="46"/>
      <c r="O276" s="46"/>
      <c r="P276" s="46"/>
      <c r="Q276" s="46"/>
      <c r="R276" s="46"/>
      <c r="S276" s="46"/>
      <c r="T276" s="46"/>
      <c r="U276" s="46"/>
    </row>
    <row r="277" spans="14:21" x14ac:dyDescent="0.25">
      <c r="N277" s="46"/>
      <c r="O277" s="46"/>
      <c r="P277" s="46"/>
      <c r="Q277" s="46"/>
      <c r="R277" s="46"/>
      <c r="S277" s="46"/>
      <c r="T277" s="46"/>
      <c r="U277" s="46"/>
    </row>
    <row r="278" spans="14:21" x14ac:dyDescent="0.25">
      <c r="N278" s="46"/>
      <c r="O278" s="46"/>
      <c r="P278" s="46"/>
      <c r="Q278" s="46"/>
      <c r="R278" s="46"/>
      <c r="S278" s="46"/>
      <c r="T278" s="46"/>
      <c r="U278" s="46"/>
    </row>
    <row r="279" spans="14:21" x14ac:dyDescent="0.25">
      <c r="N279" s="46"/>
      <c r="O279" s="46"/>
      <c r="P279" s="46"/>
      <c r="Q279" s="46"/>
      <c r="R279" s="46"/>
      <c r="S279" s="46"/>
      <c r="T279" s="46"/>
      <c r="U279" s="46"/>
    </row>
    <row r="280" spans="14:21" x14ac:dyDescent="0.25">
      <c r="N280" s="46"/>
      <c r="O280" s="46"/>
      <c r="P280" s="46"/>
      <c r="Q280" s="46"/>
      <c r="R280" s="46"/>
      <c r="S280" s="46"/>
      <c r="T280" s="46"/>
      <c r="U280" s="46"/>
    </row>
    <row r="281" spans="14:21" x14ac:dyDescent="0.25">
      <c r="N281" s="46"/>
      <c r="O281" s="46"/>
      <c r="P281" s="46"/>
      <c r="Q281" s="46"/>
      <c r="R281" s="46"/>
      <c r="S281" s="46"/>
      <c r="T281" s="46"/>
      <c r="U281" s="46"/>
    </row>
    <row r="282" spans="14:21" x14ac:dyDescent="0.25">
      <c r="N282" s="46"/>
      <c r="O282" s="46"/>
      <c r="P282" s="46"/>
      <c r="Q282" s="46"/>
      <c r="R282" s="46"/>
      <c r="S282" s="46"/>
      <c r="T282" s="46"/>
      <c r="U282" s="46"/>
    </row>
    <row r="283" spans="14:21" x14ac:dyDescent="0.25">
      <c r="N283" s="46"/>
      <c r="O283" s="46"/>
      <c r="P283" s="46"/>
      <c r="Q283" s="46"/>
      <c r="R283" s="46"/>
      <c r="S283" s="46"/>
      <c r="T283" s="46"/>
      <c r="U283" s="46"/>
    </row>
    <row r="284" spans="14:21" x14ac:dyDescent="0.25">
      <c r="N284" s="46"/>
      <c r="O284" s="46"/>
      <c r="P284" s="46"/>
      <c r="Q284" s="46"/>
      <c r="R284" s="46"/>
      <c r="S284" s="46"/>
      <c r="T284" s="46"/>
      <c r="U284" s="46"/>
    </row>
    <row r="285" spans="14:21" x14ac:dyDescent="0.25">
      <c r="N285" s="46"/>
      <c r="O285" s="46"/>
      <c r="P285" s="46"/>
      <c r="Q285" s="46"/>
      <c r="R285" s="46"/>
      <c r="S285" s="46"/>
      <c r="T285" s="46"/>
      <c r="U285" s="46"/>
    </row>
    <row r="286" spans="14:21" x14ac:dyDescent="0.25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 x14ac:dyDescent="0.25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 x14ac:dyDescent="0.3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 x14ac:dyDescent="0.3"/>
    <row r="6" spans="2:33" ht="15" customHeight="1" x14ac:dyDescent="0.25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3" ht="15" customHeight="1" x14ac:dyDescent="0.25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3" ht="15" customHeight="1" thickBot="1" x14ac:dyDescent="0.3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10" spans="2:33" ht="15" customHeight="1" x14ac:dyDescent="0.25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3" ht="15" customHeight="1" x14ac:dyDescent="0.25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 x14ac:dyDescent="0.25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 x14ac:dyDescent="0.3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 x14ac:dyDescent="0.25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 x14ac:dyDescent="0.25">
      <c r="D17" s="261" t="s">
        <v>1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 x14ac:dyDescent="0.3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 x14ac:dyDescent="0.3">
      <c r="D19" s="50" t="s">
        <v>3</v>
      </c>
      <c r="E19" s="172" t="s">
        <v>21</v>
      </c>
      <c r="F19" s="239" t="s">
        <v>12</v>
      </c>
      <c r="G19" s="239"/>
      <c r="H19" s="239" t="s">
        <v>309</v>
      </c>
      <c r="I19" s="239"/>
      <c r="J19" s="239" t="s">
        <v>310</v>
      </c>
      <c r="K19" s="239"/>
      <c r="L19" s="239" t="s">
        <v>174</v>
      </c>
      <c r="M19" s="290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305"/>
      <c r="AE19" s="305"/>
      <c r="AF19" s="306"/>
      <c r="AG19" s="306"/>
      <c r="AH19" s="46"/>
    </row>
    <row r="20" spans="3:34" x14ac:dyDescent="0.25">
      <c r="D20" s="52" t="s">
        <v>4</v>
      </c>
      <c r="E20" s="179" t="str">
        <f>VLOOKUP(AC20,$U$20:$AB$27,2)</f>
        <v>Aki eh Galo !</v>
      </c>
      <c r="F20" s="284">
        <f>VLOOKUP(AC20,$U$20:$AB$27,3)</f>
        <v>20</v>
      </c>
      <c r="G20" s="285"/>
      <c r="H20" s="286">
        <f>VLOOKUP(AC20,$U$20:$AB$27,4)</f>
        <v>444</v>
      </c>
      <c r="I20" s="287"/>
      <c r="J20" s="286">
        <f>VLOOKUP(AC20,$U$20:$AB$27,5)</f>
        <v>274</v>
      </c>
      <c r="K20" s="287"/>
      <c r="L20" s="286">
        <f>VLOOKUP(AC20,$U$20:$AB$27,6)</f>
        <v>170</v>
      </c>
      <c r="M20" s="30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 x14ac:dyDescent="0.25">
      <c r="D21" s="53" t="s">
        <v>5</v>
      </c>
      <c r="E21" s="180" t="str">
        <f t="shared" ref="E21:E27" si="2">VLOOKUP(AC21,$U$20:$AB$27,2)</f>
        <v>Barretense F.C.</v>
      </c>
      <c r="F21" s="279">
        <f t="shared" ref="F21:F27" si="3">VLOOKUP(AC21,$U$20:$AB$27,3)</f>
        <v>14</v>
      </c>
      <c r="G21" s="280"/>
      <c r="H21" s="281">
        <f t="shared" ref="H21:H27" si="4">VLOOKUP(AC21,$U$20:$AB$27,4)</f>
        <v>327</v>
      </c>
      <c r="I21" s="282"/>
      <c r="J21" s="281">
        <f t="shared" ref="J21:J27" si="5">VLOOKUP(AC21,$U$20:$AB$27,5)</f>
        <v>268</v>
      </c>
      <c r="K21" s="282"/>
      <c r="L21" s="281">
        <f t="shared" ref="L21:L27" si="6">VLOOKUP(AC21,$U$20:$AB$27,6)</f>
        <v>59</v>
      </c>
      <c r="M21" s="303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 x14ac:dyDescent="0.25">
      <c r="D22" s="53" t="s">
        <v>6</v>
      </c>
      <c r="E22" s="180" t="str">
        <f t="shared" si="2"/>
        <v>NICKA SC</v>
      </c>
      <c r="F22" s="279">
        <f t="shared" si="3"/>
        <v>12</v>
      </c>
      <c r="G22" s="280"/>
      <c r="H22" s="281">
        <f t="shared" si="4"/>
        <v>333</v>
      </c>
      <c r="I22" s="282"/>
      <c r="J22" s="281">
        <f t="shared" si="5"/>
        <v>293</v>
      </c>
      <c r="K22" s="282"/>
      <c r="L22" s="281">
        <f t="shared" si="6"/>
        <v>40</v>
      </c>
      <c r="M22" s="303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 x14ac:dyDescent="0.25">
      <c r="D23" s="53" t="s">
        <v>7</v>
      </c>
      <c r="E23" s="180" t="str">
        <f t="shared" si="2"/>
        <v>PedroCampos F.C</v>
      </c>
      <c r="F23" s="279">
        <f t="shared" si="3"/>
        <v>10</v>
      </c>
      <c r="G23" s="280"/>
      <c r="H23" s="281">
        <f t="shared" si="4"/>
        <v>376</v>
      </c>
      <c r="I23" s="282"/>
      <c r="J23" s="281">
        <f t="shared" si="5"/>
        <v>357</v>
      </c>
      <c r="K23" s="282"/>
      <c r="L23" s="281">
        <f t="shared" si="6"/>
        <v>19</v>
      </c>
      <c r="M23" s="303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 x14ac:dyDescent="0.25">
      <c r="D24" s="54" t="s">
        <v>8</v>
      </c>
      <c r="E24" s="181" t="str">
        <f t="shared" si="2"/>
        <v>PANZA FC</v>
      </c>
      <c r="F24" s="247">
        <f t="shared" si="3"/>
        <v>8</v>
      </c>
      <c r="G24" s="247"/>
      <c r="H24" s="301">
        <f t="shared" si="4"/>
        <v>345</v>
      </c>
      <c r="I24" s="301"/>
      <c r="J24" s="301">
        <f t="shared" si="5"/>
        <v>323</v>
      </c>
      <c r="K24" s="301"/>
      <c r="L24" s="301">
        <f t="shared" si="6"/>
        <v>22</v>
      </c>
      <c r="M24" s="304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 x14ac:dyDescent="0.25">
      <c r="D25" s="54" t="s">
        <v>9</v>
      </c>
      <c r="E25" s="181" t="str">
        <f t="shared" si="2"/>
        <v>PAPAMIKE F.C.</v>
      </c>
      <c r="F25" s="247">
        <f t="shared" si="3"/>
        <v>6</v>
      </c>
      <c r="G25" s="247"/>
      <c r="H25" s="301">
        <f t="shared" si="4"/>
        <v>228</v>
      </c>
      <c r="I25" s="301"/>
      <c r="J25" s="301">
        <f t="shared" si="5"/>
        <v>298</v>
      </c>
      <c r="K25" s="301"/>
      <c r="L25" s="301">
        <f t="shared" si="6"/>
        <v>-70</v>
      </c>
      <c r="M25" s="304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 x14ac:dyDescent="0.25">
      <c r="D26" s="54" t="s">
        <v>10</v>
      </c>
      <c r="E26" s="181" t="str">
        <f t="shared" si="2"/>
        <v>AFC Cardinals</v>
      </c>
      <c r="F26" s="247">
        <f t="shared" si="3"/>
        <v>4</v>
      </c>
      <c r="G26" s="247"/>
      <c r="H26" s="301">
        <f t="shared" si="4"/>
        <v>337</v>
      </c>
      <c r="I26" s="301"/>
      <c r="J26" s="301">
        <f t="shared" si="5"/>
        <v>378</v>
      </c>
      <c r="K26" s="301"/>
      <c r="L26" s="301">
        <f t="shared" si="6"/>
        <v>-41</v>
      </c>
      <c r="M26" s="304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 x14ac:dyDescent="0.3">
      <c r="D27" s="73" t="s">
        <v>11</v>
      </c>
      <c r="E27" s="182" t="str">
        <f t="shared" si="2"/>
        <v>Municipal E.C.</v>
      </c>
      <c r="F27" s="249">
        <f t="shared" si="3"/>
        <v>2</v>
      </c>
      <c r="G27" s="249"/>
      <c r="H27" s="291">
        <f t="shared" si="4"/>
        <v>133</v>
      </c>
      <c r="I27" s="291"/>
      <c r="J27" s="291">
        <f t="shared" si="5"/>
        <v>332</v>
      </c>
      <c r="K27" s="291"/>
      <c r="L27" s="291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 x14ac:dyDescent="0.3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 x14ac:dyDescent="0.25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 x14ac:dyDescent="0.3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 x14ac:dyDescent="0.25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 x14ac:dyDescent="0.25">
      <c r="C32" s="45">
        <f>IF(OR(F32="",H32=""),"",IF(F32=H32,1,IF(F32&lt;H32,0,IF(F32-H32&lt;10,2,IF(F32&gt;H32,3,SE)))))</f>
        <v>0</v>
      </c>
      <c r="D32" s="258" t="str">
        <f>V27</f>
        <v>NICKA SC</v>
      </c>
      <c r="E32" s="259"/>
      <c r="F32" s="75">
        <v>31</v>
      </c>
      <c r="G32" s="169" t="s">
        <v>17</v>
      </c>
      <c r="H32" s="76">
        <v>52</v>
      </c>
      <c r="I32" s="231" t="str">
        <f>V23</f>
        <v>Aki eh Galo !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 x14ac:dyDescent="0.25">
      <c r="C33" s="45">
        <f>IF(OR(F33="",H33=""),"",IF(F33=H33,1,IF(F33&lt;H33,0,IF(F33-H33&lt;10,2,IF(F33&gt;H33,3,SE)))))</f>
        <v>2</v>
      </c>
      <c r="D33" s="258" t="str">
        <f>V26</f>
        <v>PANZA FC</v>
      </c>
      <c r="E33" s="259"/>
      <c r="F33" s="76">
        <v>41</v>
      </c>
      <c r="G33" s="169" t="s">
        <v>17</v>
      </c>
      <c r="H33" s="75">
        <v>34</v>
      </c>
      <c r="I33" s="231" t="str">
        <f>V22</f>
        <v>PAPAMIKE F.C.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 x14ac:dyDescent="0.25">
      <c r="C34" s="45">
        <f>IF(OR(F34="",H34=""),"",IF(F34=H34,1,IF(F34&lt;H34,0,IF(F34-H34&lt;10,2,IF(F34&gt;H34,3,SE)))))</f>
        <v>1</v>
      </c>
      <c r="D34" s="258" t="str">
        <f>V25</f>
        <v>PedroCampos F.C</v>
      </c>
      <c r="E34" s="259"/>
      <c r="F34" s="75">
        <v>30</v>
      </c>
      <c r="G34" s="169" t="s">
        <v>17</v>
      </c>
      <c r="H34" s="75">
        <v>30</v>
      </c>
      <c r="I34" s="231" t="str">
        <f>V21</f>
        <v>AFC Cardinals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 x14ac:dyDescent="0.25">
      <c r="C35" s="45">
        <f>IF(OR(F35="",H35=""),"",IF(F35=H35,1,IF(F35&lt;H35,0,IF(F35-H35&lt;10,2,IF(F35&gt;H35,3,SE)))))</f>
        <v>3</v>
      </c>
      <c r="D35" s="258" t="str">
        <f>V24</f>
        <v>Barretense F.C.</v>
      </c>
      <c r="E35" s="259"/>
      <c r="F35" s="76">
        <v>41</v>
      </c>
      <c r="G35" s="169" t="s">
        <v>17</v>
      </c>
      <c r="H35" s="75">
        <v>12</v>
      </c>
      <c r="I35" s="231" t="str">
        <f>V20</f>
        <v>Municipal E.C.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 x14ac:dyDescent="0.3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 x14ac:dyDescent="0.25">
      <c r="C37" s="45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 x14ac:dyDescent="0.3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 x14ac:dyDescent="0.25">
      <c r="C40" s="45">
        <f>IF(OR(F40="",H40=""),"",IF(F40=H40,1,IF(F40&lt;H40,0,IF(F40-H40&lt;10,2,IF(F40&gt;H40,3,SE)))))</f>
        <v>3</v>
      </c>
      <c r="D40" s="231" t="str">
        <f>V27</f>
        <v>NICKA SC</v>
      </c>
      <c r="E40" s="231"/>
      <c r="F40" s="76">
        <v>54</v>
      </c>
      <c r="G40" s="58" t="s">
        <v>17</v>
      </c>
      <c r="H40" s="75">
        <v>14</v>
      </c>
      <c r="I40" s="231" t="str">
        <f>V20</f>
        <v>Municipal E.C.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 x14ac:dyDescent="0.25">
      <c r="C41" s="45">
        <f>IF(OR(F41="",H41=""),"",IF(F41=H41,1,IF(F41&lt;H41,0,IF(F41-H41&lt;10,2,IF(F41&gt;H41,3,SE)))))</f>
        <v>3</v>
      </c>
      <c r="D41" s="231" t="str">
        <f>V26</f>
        <v>PANZA FC</v>
      </c>
      <c r="E41" s="231"/>
      <c r="F41" s="76">
        <v>81</v>
      </c>
      <c r="G41" s="58" t="s">
        <v>17</v>
      </c>
      <c r="H41" s="75">
        <v>64</v>
      </c>
      <c r="I41" s="231" t="str">
        <f>V21</f>
        <v>AFC Cardinals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 x14ac:dyDescent="0.25">
      <c r="C42" s="45">
        <f>IF(OR(F42="",H42=""),"",IF(F42=H42,1,IF(F42&lt;H42,0,IF(F42-H42&lt;10,2,IF(F42&gt;H42,3,SE)))))</f>
        <v>3</v>
      </c>
      <c r="D42" s="231" t="str">
        <f>V25</f>
        <v>PedroCampos F.C</v>
      </c>
      <c r="E42" s="231"/>
      <c r="F42" s="76">
        <v>83</v>
      </c>
      <c r="G42" s="58" t="s">
        <v>17</v>
      </c>
      <c r="H42" s="75">
        <v>56</v>
      </c>
      <c r="I42" s="231" t="str">
        <f>V22</f>
        <v>PAPAMIKE F.C.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 x14ac:dyDescent="0.25">
      <c r="C43" s="45">
        <f>IF(OR(F43="",H43=""),"",IF(F43=H43,1,IF(F43&lt;H43,0,IF(F43-H43&lt;10,2,IF(F43&gt;H43,3,SE)))))</f>
        <v>0</v>
      </c>
      <c r="D43" s="231" t="str">
        <f>V24</f>
        <v>Barretense F.C.</v>
      </c>
      <c r="E43" s="231"/>
      <c r="F43" s="75">
        <v>47</v>
      </c>
      <c r="G43" s="58" t="s">
        <v>17</v>
      </c>
      <c r="H43" s="76">
        <v>64</v>
      </c>
      <c r="I43" s="231" t="str">
        <f>V23</f>
        <v>Aki eh Galo !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 x14ac:dyDescent="0.3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 x14ac:dyDescent="0.25">
      <c r="C45" s="45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 x14ac:dyDescent="0.3">
      <c r="C46" s="45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 x14ac:dyDescent="0.25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 x14ac:dyDescent="0.25">
      <c r="C48" s="45">
        <f>IF(OR(F48="",H48=""),"",IF(F48=H48,1,IF(F48&lt;H48,0,IF(F48-H48&lt;10,2,IF(F48&gt;H48,3,SE)))))</f>
        <v>2</v>
      </c>
      <c r="D48" s="231" t="str">
        <f>V27</f>
        <v>NICKA SC</v>
      </c>
      <c r="E48" s="231"/>
      <c r="F48" s="77">
        <v>55</v>
      </c>
      <c r="G48" s="169" t="s">
        <v>17</v>
      </c>
      <c r="H48" s="78">
        <v>53</v>
      </c>
      <c r="I48" s="231" t="str">
        <f>V21</f>
        <v>AFC Cardinals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 x14ac:dyDescent="0.25">
      <c r="C49" s="45">
        <f>IF(OR(F49="",H49=""),"",IF(F49=H49,1,IF(F49&lt;H49,0,IF(F49-H49&lt;10,2,IF(F49&gt;H49,3,SE)))))</f>
        <v>3</v>
      </c>
      <c r="D49" s="231" t="str">
        <f>V26</f>
        <v>PANZA FC</v>
      </c>
      <c r="E49" s="231"/>
      <c r="F49" s="76">
        <v>54</v>
      </c>
      <c r="G49" s="169" t="s">
        <v>17</v>
      </c>
      <c r="H49" s="75">
        <v>24</v>
      </c>
      <c r="I49" s="231" t="str">
        <f>V20</f>
        <v>Municipal E.C.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 x14ac:dyDescent="0.25">
      <c r="C50" s="45">
        <f>IF(OR(F50="",H50=""),"",IF(F50=H50,1,IF(F50&lt;H50,0,IF(F50-H50&lt;10,2,IF(F50&gt;H50,3,SE)))))</f>
        <v>0</v>
      </c>
      <c r="D50" s="258" t="str">
        <f>V25</f>
        <v>PedroCampos F.C</v>
      </c>
      <c r="E50" s="259"/>
      <c r="F50" s="75">
        <v>56</v>
      </c>
      <c r="G50" s="169" t="s">
        <v>17</v>
      </c>
      <c r="H50" s="76">
        <v>78</v>
      </c>
      <c r="I50" s="231" t="str">
        <f>V23</f>
        <v>Aki eh Galo !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 x14ac:dyDescent="0.25">
      <c r="C51" s="45">
        <f>IF(OR(F51="",H51=""),"",IF(F51=H51,1,IF(F51&lt;H51,0,IF(F51-H51&lt;10,2,IF(F51&gt;H51,3,SE)))))</f>
        <v>3</v>
      </c>
      <c r="D51" s="258" t="str">
        <f>V24</f>
        <v>Barretense F.C.</v>
      </c>
      <c r="E51" s="259"/>
      <c r="F51" s="76">
        <v>43</v>
      </c>
      <c r="G51" s="169" t="s">
        <v>17</v>
      </c>
      <c r="H51" s="75">
        <v>7</v>
      </c>
      <c r="I51" s="231" t="str">
        <f>V22</f>
        <v>PAPAMIKE F.C.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 x14ac:dyDescent="0.3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 x14ac:dyDescent="0.25">
      <c r="C53" s="45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 x14ac:dyDescent="0.3">
      <c r="C54" s="45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 x14ac:dyDescent="0.25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 x14ac:dyDescent="0.25">
      <c r="C56" s="45">
        <f>IF(OR(F56="",H56=""),"",IF(F56=H56,1,IF(F56&lt;H56,0,IF(F56-H56&lt;10,2,IF(F56&gt;H56,3,SE)))))</f>
        <v>3</v>
      </c>
      <c r="D56" s="231" t="str">
        <f>V27</f>
        <v>NICKA SC</v>
      </c>
      <c r="E56" s="231"/>
      <c r="F56" s="76">
        <v>45</v>
      </c>
      <c r="G56" s="58" t="s">
        <v>17</v>
      </c>
      <c r="H56" s="75">
        <v>10</v>
      </c>
      <c r="I56" s="231" t="str">
        <f>V22</f>
        <v>PAPAMIKE F.C.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 x14ac:dyDescent="0.25">
      <c r="C57" s="45">
        <f>IF(OR(F57="",H57=""),"",IF(F57=H57,1,IF(F57&lt;H57,0,IF(F57-H57&lt;10,2,IF(F57&gt;H57,3,SE)))))</f>
        <v>0</v>
      </c>
      <c r="D57" s="231" t="str">
        <f>V26</f>
        <v>PANZA FC</v>
      </c>
      <c r="E57" s="231"/>
      <c r="F57" s="75">
        <v>29</v>
      </c>
      <c r="G57" s="58" t="s">
        <v>17</v>
      </c>
      <c r="H57" s="76">
        <v>35</v>
      </c>
      <c r="I57" s="231" t="str">
        <f>V23</f>
        <v>Aki eh Galo !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 x14ac:dyDescent="0.25">
      <c r="C58" s="45">
        <f>IF(OR(F58="",H58=""),"",IF(F58=H58,1,IF(F58&lt;H58,0,IF(F58-H58&lt;10,2,IF(F58&gt;H58,3,SE)))))</f>
        <v>3</v>
      </c>
      <c r="D58" s="231" t="str">
        <f>V25</f>
        <v>PedroCampos F.C</v>
      </c>
      <c r="E58" s="231"/>
      <c r="F58" s="76">
        <v>25</v>
      </c>
      <c r="G58" s="58" t="s">
        <v>17</v>
      </c>
      <c r="H58" s="75">
        <v>6</v>
      </c>
      <c r="I58" s="231" t="str">
        <f>V20</f>
        <v>Municipal E.C.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 x14ac:dyDescent="0.25">
      <c r="C59" s="45">
        <f>IF(OR(F59="",H59=""),"",IF(F59=H59,1,IF(F59&lt;H59,0,IF(F59-H59&lt;10,2,IF(F59&gt;H59,3,SE)))))</f>
        <v>0</v>
      </c>
      <c r="D59" s="231" t="str">
        <f>V24</f>
        <v>Barretense F.C.</v>
      </c>
      <c r="E59" s="231"/>
      <c r="F59" s="75">
        <v>26</v>
      </c>
      <c r="G59" s="58" t="s">
        <v>17</v>
      </c>
      <c r="H59" s="76">
        <v>62</v>
      </c>
      <c r="I59" s="231" t="str">
        <f>V21</f>
        <v>AFC Cardinals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 x14ac:dyDescent="0.3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 x14ac:dyDescent="0.25">
      <c r="C61" s="45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 x14ac:dyDescent="0.3">
      <c r="C62" s="45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 x14ac:dyDescent="0.25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 x14ac:dyDescent="0.25">
      <c r="C64" s="45">
        <f>IF(OR(F64="",H64=""),"",IF(F64=H64,1,IF(F64&lt;H64,0,IF(F64-H64&lt;10,2,IF(F64&gt;H64,3,SE)))))</f>
        <v>0</v>
      </c>
      <c r="D64" s="231" t="str">
        <f>V27</f>
        <v>NICKA SC</v>
      </c>
      <c r="E64" s="231"/>
      <c r="F64" s="75">
        <v>30</v>
      </c>
      <c r="G64" s="58" t="s">
        <v>17</v>
      </c>
      <c r="H64" s="76">
        <v>56</v>
      </c>
      <c r="I64" s="231" t="str">
        <f>V24</f>
        <v>Barretense F.C.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 x14ac:dyDescent="0.25">
      <c r="C65" s="45">
        <f>IF(OR(F65="",H65=""),"",IF(F65=H65,1,IF(F65&lt;H65,0,IF(F65-H65&lt;10,2,IF(F65&gt;H65,3,SE)))))</f>
        <v>0</v>
      </c>
      <c r="D65" s="231" t="str">
        <f>V26</f>
        <v>PANZA FC</v>
      </c>
      <c r="E65" s="231"/>
      <c r="F65" s="75">
        <v>53</v>
      </c>
      <c r="G65" s="58" t="s">
        <v>17</v>
      </c>
      <c r="H65" s="76">
        <v>68</v>
      </c>
      <c r="I65" s="231" t="str">
        <f>V25</f>
        <v>PedroCampos F.C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 x14ac:dyDescent="0.25">
      <c r="C66" s="45">
        <f>IF(OR(F66="",H66=""),"",IF(F66=H66,1,IF(F66&lt;H66,0,IF(F66-H66&lt;10,2,IF(F66&gt;H66,3,SE)))))</f>
        <v>3</v>
      </c>
      <c r="D66" s="231" t="str">
        <f>V23</f>
        <v>Aki eh Galo !</v>
      </c>
      <c r="E66" s="231"/>
      <c r="F66" s="76">
        <v>67</v>
      </c>
      <c r="G66" s="58" t="s">
        <v>17</v>
      </c>
      <c r="H66" s="75">
        <v>19</v>
      </c>
      <c r="I66" s="231" t="str">
        <f>V20</f>
        <v>Municipal E.C.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 x14ac:dyDescent="0.25">
      <c r="C67" s="45">
        <f>IF(OR(F67="",H67=""),"",IF(F67=H67,1,IF(F67&lt;H67,0,IF(F67-H67&lt;10,2,IF(F67&gt;H67,3,SE)))))</f>
        <v>3</v>
      </c>
      <c r="D67" s="231" t="str">
        <f>V22</f>
        <v>PAPAMIKE F.C.</v>
      </c>
      <c r="E67" s="231"/>
      <c r="F67" s="76">
        <v>50</v>
      </c>
      <c r="G67" s="58" t="s">
        <v>17</v>
      </c>
      <c r="H67" s="75">
        <v>16</v>
      </c>
      <c r="I67" s="231" t="str">
        <f>V21</f>
        <v>AFC Cardinals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 x14ac:dyDescent="0.3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 x14ac:dyDescent="0.25">
      <c r="C69" s="45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 x14ac:dyDescent="0.3">
      <c r="C70" s="45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 x14ac:dyDescent="0.25">
      <c r="C72" s="45">
        <f>IF(OR(F72="",H72=""),"",IF(F72=H72,1,IF(F72&lt;H72,0,IF(F72-H72&lt;10,2,IF(F72&gt;H72,3,SE)))))</f>
        <v>2</v>
      </c>
      <c r="D72" s="231" t="str">
        <f>V27</f>
        <v>NICKA SC</v>
      </c>
      <c r="E72" s="231"/>
      <c r="F72" s="76">
        <v>73</v>
      </c>
      <c r="G72" s="58" t="s">
        <v>17</v>
      </c>
      <c r="H72" s="75">
        <v>68</v>
      </c>
      <c r="I72" s="231" t="str">
        <f>V25</f>
        <v>PedroCampos F.C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 x14ac:dyDescent="0.25">
      <c r="C73" s="45">
        <f>IF(OR(F73="",H73=""),"",IF(F73=H73,1,IF(F73&lt;H73,0,IF(F73-H73&lt;10,2,IF(F73&gt;H73,3,SE)))))</f>
        <v>0</v>
      </c>
      <c r="D73" s="231" t="str">
        <f>V26</f>
        <v>PANZA FC</v>
      </c>
      <c r="E73" s="231"/>
      <c r="F73" s="75">
        <v>47</v>
      </c>
      <c r="G73" s="58" t="s">
        <v>17</v>
      </c>
      <c r="H73" s="76">
        <v>53</v>
      </c>
      <c r="I73" s="231" t="str">
        <f>V24</f>
        <v>Barretense F.C.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 x14ac:dyDescent="0.25">
      <c r="C74" s="45">
        <f>IF(OR(F74="",H74=""),"",IF(F74=H74,1,IF(F74&lt;H74,0,IF(F74-H74&lt;10,2,IF(F74&gt;H74,3,SE)))))</f>
        <v>3</v>
      </c>
      <c r="D74" s="231" t="str">
        <f>V23</f>
        <v>Aki eh Galo !</v>
      </c>
      <c r="E74" s="231"/>
      <c r="F74" s="76">
        <v>96</v>
      </c>
      <c r="G74" s="58" t="s">
        <v>17</v>
      </c>
      <c r="H74" s="75">
        <v>73</v>
      </c>
      <c r="I74" s="231" t="str">
        <f>V21</f>
        <v>AFC Cardinals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 x14ac:dyDescent="0.25">
      <c r="C75" s="45">
        <f>IF(OR(F75="",H75=""),"",IF(F75=H75,1,IF(F75&lt;H75,0,IF(F75-H75&lt;10,2,IF(F75&gt;H75,3,SE)))))</f>
        <v>3</v>
      </c>
      <c r="D75" s="231" t="str">
        <f>V22</f>
        <v>PAPAMIKE F.C.</v>
      </c>
      <c r="E75" s="231"/>
      <c r="F75" s="76">
        <v>52</v>
      </c>
      <c r="G75" s="58" t="s">
        <v>17</v>
      </c>
      <c r="H75" s="75">
        <v>18</v>
      </c>
      <c r="I75" s="231" t="str">
        <f>V20</f>
        <v>Municipal E.C.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 x14ac:dyDescent="0.3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 x14ac:dyDescent="0.25">
      <c r="C77" s="45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 x14ac:dyDescent="0.3">
      <c r="C78" s="45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 x14ac:dyDescent="0.25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 x14ac:dyDescent="0.25">
      <c r="C80" s="45">
        <f>IF(OR(F80="",H80=""),"",IF(F80=H80,1,IF(F80&lt;H80,0,IF(F80-H80&lt;10,2,IF(F80&gt;H80,3,SE)))))</f>
        <v>2</v>
      </c>
      <c r="D80" s="231" t="str">
        <f>V27</f>
        <v>NICKA SC</v>
      </c>
      <c r="E80" s="231"/>
      <c r="F80" s="76">
        <v>45</v>
      </c>
      <c r="G80" s="58" t="s">
        <v>17</v>
      </c>
      <c r="H80" s="75">
        <v>40</v>
      </c>
      <c r="I80" s="231" t="str">
        <f>V26</f>
        <v>PANZA FC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 x14ac:dyDescent="0.25">
      <c r="C81" s="45">
        <f>IF(OR(F81="",H81=""),"",IF(F81=H81,1,IF(F81&lt;H81,0,IF(F81-H81&lt;10,2,IF(F81&gt;H81,3,SE)))))</f>
        <v>0</v>
      </c>
      <c r="D81" s="231" t="str">
        <f>V25</f>
        <v>PedroCampos F.C</v>
      </c>
      <c r="E81" s="231"/>
      <c r="F81" s="75">
        <v>46</v>
      </c>
      <c r="G81" s="58" t="s">
        <v>17</v>
      </c>
      <c r="H81" s="76">
        <v>61</v>
      </c>
      <c r="I81" s="231" t="str">
        <f>V24</f>
        <v>Barretense F.C.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 x14ac:dyDescent="0.25">
      <c r="C82" s="45">
        <f>IF(OR(F82="",H82=""),"",IF(F82=H82,1,IF(F82&lt;H82,0,IF(F82-H82&lt;10,2,IF(F82&gt;H82,3,SE)))))</f>
        <v>3</v>
      </c>
      <c r="D82" s="231" t="str">
        <f>V23</f>
        <v>Aki eh Galo !</v>
      </c>
      <c r="E82" s="231"/>
      <c r="F82" s="76">
        <v>52</v>
      </c>
      <c r="G82" s="58" t="s">
        <v>17</v>
      </c>
      <c r="H82" s="75">
        <v>19</v>
      </c>
      <c r="I82" s="231" t="str">
        <f>V22</f>
        <v>PAPAMIKE F.C.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 x14ac:dyDescent="0.25">
      <c r="C83" s="45">
        <f>IF(OR(F83="",H83=""),"",IF(F83=H83,1,IF(F83&lt;H83,0,IF(F83-H83&lt;10,2,IF(F83&gt;H83,3,SE)))))</f>
        <v>0</v>
      </c>
      <c r="D83" s="231" t="str">
        <f>V21</f>
        <v>AFC Cardinals</v>
      </c>
      <c r="E83" s="231"/>
      <c r="F83" s="75">
        <v>39</v>
      </c>
      <c r="G83" s="58" t="s">
        <v>17</v>
      </c>
      <c r="H83" s="76">
        <v>40</v>
      </c>
      <c r="I83" s="231" t="str">
        <f>V20</f>
        <v>Municipal E.C.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 x14ac:dyDescent="0.25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 x14ac:dyDescent="0.25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 x14ac:dyDescent="0.25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 x14ac:dyDescent="0.3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 x14ac:dyDescent="0.25">
      <c r="C88" s="45" t="str">
        <f>IF(OR(F88="",H88=""),"",IF(F88=H88,1,IF(F88&lt;H88,0,IF(F88-H88&lt;10,2,IF(F88&gt;H88,3,SE)))))</f>
        <v/>
      </c>
      <c r="D88" s="261" t="s">
        <v>22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 x14ac:dyDescent="0.3">
      <c r="C89" s="45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 x14ac:dyDescent="0.3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239" t="s">
        <v>309</v>
      </c>
      <c r="I90" s="239"/>
      <c r="J90" s="239" t="s">
        <v>310</v>
      </c>
      <c r="K90" s="239"/>
      <c r="L90" s="267" t="s">
        <v>174</v>
      </c>
      <c r="M90" s="289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 x14ac:dyDescent="0.25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84">
        <f>VLOOKUP(AC91,$U$91:$Z$98,3)</f>
        <v>18</v>
      </c>
      <c r="G91" s="285"/>
      <c r="H91" s="286">
        <f>VLOOKUP(AC91,$U$91:$Z$98,4)</f>
        <v>416</v>
      </c>
      <c r="I91" s="287"/>
      <c r="J91" s="286">
        <f>VLOOKUP(AC91,$U$91:$Z$98,5)</f>
        <v>302</v>
      </c>
      <c r="K91" s="287"/>
      <c r="L91" s="286">
        <f>VLOOKUP(AC91,$U$91:$Z$98,6)</f>
        <v>114</v>
      </c>
      <c r="M91" s="288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 x14ac:dyDescent="0.25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365</v>
      </c>
      <c r="I92" s="282"/>
      <c r="J92" s="281">
        <f t="shared" ref="J92:J98" si="12">VLOOKUP(AC92,$U$91:$Z$98,5)</f>
        <v>284</v>
      </c>
      <c r="K92" s="282"/>
      <c r="L92" s="281">
        <f t="shared" ref="L92:L98" si="13">VLOOKUP(AC92,$U$91:$Z$98,6)</f>
        <v>81</v>
      </c>
      <c r="M92" s="283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 x14ac:dyDescent="0.25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79">
        <f t="shared" si="10"/>
        <v>11</v>
      </c>
      <c r="G93" s="280"/>
      <c r="H93" s="281">
        <f t="shared" si="11"/>
        <v>346</v>
      </c>
      <c r="I93" s="282"/>
      <c r="J93" s="281">
        <f t="shared" si="12"/>
        <v>280</v>
      </c>
      <c r="K93" s="282"/>
      <c r="L93" s="281">
        <f t="shared" si="13"/>
        <v>66</v>
      </c>
      <c r="M93" s="283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 x14ac:dyDescent="0.25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79">
        <f t="shared" si="10"/>
        <v>10</v>
      </c>
      <c r="G94" s="280"/>
      <c r="H94" s="281">
        <f t="shared" si="11"/>
        <v>354</v>
      </c>
      <c r="I94" s="282"/>
      <c r="J94" s="281">
        <f t="shared" si="12"/>
        <v>340</v>
      </c>
      <c r="K94" s="282"/>
      <c r="L94" s="281">
        <f t="shared" si="13"/>
        <v>14</v>
      </c>
      <c r="M94" s="283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 x14ac:dyDescent="0.25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69">
        <f t="shared" si="10"/>
        <v>9</v>
      </c>
      <c r="G95" s="270"/>
      <c r="H95" s="271">
        <f t="shared" si="11"/>
        <v>362</v>
      </c>
      <c r="I95" s="272"/>
      <c r="J95" s="271">
        <f t="shared" si="12"/>
        <v>348</v>
      </c>
      <c r="K95" s="272"/>
      <c r="L95" s="271">
        <f t="shared" si="13"/>
        <v>14</v>
      </c>
      <c r="M95" s="273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 x14ac:dyDescent="0.25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69">
        <f t="shared" si="10"/>
        <v>6</v>
      </c>
      <c r="G96" s="270"/>
      <c r="H96" s="271">
        <f t="shared" si="11"/>
        <v>277</v>
      </c>
      <c r="I96" s="272"/>
      <c r="J96" s="271">
        <f t="shared" si="12"/>
        <v>357</v>
      </c>
      <c r="K96" s="272"/>
      <c r="L96" s="271">
        <f t="shared" si="13"/>
        <v>-80</v>
      </c>
      <c r="M96" s="273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 x14ac:dyDescent="0.25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69">
        <f t="shared" si="10"/>
        <v>5</v>
      </c>
      <c r="G97" s="270"/>
      <c r="H97" s="271">
        <f t="shared" si="11"/>
        <v>239</v>
      </c>
      <c r="I97" s="272"/>
      <c r="J97" s="271">
        <f t="shared" si="12"/>
        <v>353</v>
      </c>
      <c r="K97" s="272"/>
      <c r="L97" s="271">
        <f t="shared" si="13"/>
        <v>-114</v>
      </c>
      <c r="M97" s="273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 x14ac:dyDescent="0.3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274">
        <f t="shared" si="10"/>
        <v>4</v>
      </c>
      <c r="G98" s="275"/>
      <c r="H98" s="276">
        <f t="shared" si="11"/>
        <v>307</v>
      </c>
      <c r="I98" s="277"/>
      <c r="J98" s="276">
        <f t="shared" si="12"/>
        <v>402</v>
      </c>
      <c r="K98" s="277"/>
      <c r="L98" s="276">
        <f t="shared" si="13"/>
        <v>-95</v>
      </c>
      <c r="M98" s="278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 x14ac:dyDescent="0.25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 x14ac:dyDescent="0.3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 x14ac:dyDescent="0.25">
      <c r="C101" s="45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 x14ac:dyDescent="0.3">
      <c r="C102" s="45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 x14ac:dyDescent="0.25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 x14ac:dyDescent="0.25">
      <c r="C104" s="45">
        <f>IF(OR(F104="",H104=""),"",IF(F104=H104,1,IF(F104&lt;H104,0,IF(F104-H104&lt;10,2,IF(F104&gt;H104,3,SE)))))</f>
        <v>3</v>
      </c>
      <c r="D104" s="258" t="str">
        <f>V98</f>
        <v>to na frente FC</v>
      </c>
      <c r="E104" s="259"/>
      <c r="F104" s="76">
        <v>55</v>
      </c>
      <c r="G104" s="169" t="s">
        <v>17</v>
      </c>
      <c r="H104" s="75">
        <v>27</v>
      </c>
      <c r="I104" s="258" t="str">
        <f>V94</f>
        <v>Dom_Digão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 x14ac:dyDescent="0.25">
      <c r="C105" s="45">
        <f>IF(OR(F105="",H105=""),"",IF(F105=H105,1,IF(F105&lt;H105,0,IF(F105-H105&lt;10,2,IF(F105&gt;H105,3,SE)))))</f>
        <v>2</v>
      </c>
      <c r="D105" s="258" t="str">
        <f>V97</f>
        <v>Fiote Team</v>
      </c>
      <c r="E105" s="259"/>
      <c r="F105" s="76">
        <v>31</v>
      </c>
      <c r="G105" s="169" t="s">
        <v>17</v>
      </c>
      <c r="H105" s="75">
        <v>28</v>
      </c>
      <c r="I105" s="258" t="str">
        <f>V93</f>
        <v>comicu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 x14ac:dyDescent="0.25">
      <c r="C106" s="45">
        <f>IF(OR(F106="",H106=""),"",IF(F106=H106,1,IF(F106&lt;H106,0,IF(F106-H106&lt;10,2,IF(F106&gt;H106,3,SE)))))</f>
        <v>3</v>
      </c>
      <c r="D106" s="258" t="str">
        <f>V96</f>
        <v>Ragazzi FC</v>
      </c>
      <c r="E106" s="259"/>
      <c r="F106" s="76">
        <v>36</v>
      </c>
      <c r="G106" s="169" t="s">
        <v>17</v>
      </c>
      <c r="H106" s="75">
        <v>0</v>
      </c>
      <c r="I106" s="258" t="str">
        <f>V92</f>
        <v>Prittonense 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 x14ac:dyDescent="0.25">
      <c r="C107" s="45">
        <f>IF(OR(F107="",H107=""),"",IF(F107=H107,1,IF(F107&lt;H107,0,IF(F107-H107&lt;10,2,IF(F107&gt;H107,3,SE)))))</f>
        <v>3</v>
      </c>
      <c r="D107" s="258" t="str">
        <f>V95</f>
        <v>Mentex F.C.</v>
      </c>
      <c r="E107" s="259"/>
      <c r="F107" s="76">
        <v>41</v>
      </c>
      <c r="G107" s="169" t="s">
        <v>17</v>
      </c>
      <c r="H107" s="75">
        <v>29</v>
      </c>
      <c r="I107" s="258" t="str">
        <f>V91</f>
        <v>Jerlinka FC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 x14ac:dyDescent="0.3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 x14ac:dyDescent="0.25">
      <c r="C109" s="45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 x14ac:dyDescent="0.3">
      <c r="C110" s="45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 x14ac:dyDescent="0.25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 x14ac:dyDescent="0.25">
      <c r="C112" s="45">
        <f>IF(OR(F112="",H112=""),"",IF(F112=H112,1,IF(F112&lt;H112,0,IF(F112-H112&lt;10,2,IF(F112&gt;H112,3,SE)))))</f>
        <v>3</v>
      </c>
      <c r="D112" s="258" t="str">
        <f>V98</f>
        <v>to na frente FC</v>
      </c>
      <c r="E112" s="259"/>
      <c r="F112" s="76">
        <v>59</v>
      </c>
      <c r="G112" s="58" t="s">
        <v>17</v>
      </c>
      <c r="H112" s="75">
        <v>21</v>
      </c>
      <c r="I112" s="258" t="str">
        <f>V91</f>
        <v>Jerlinka FC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 x14ac:dyDescent="0.25">
      <c r="C113" s="45">
        <f>IF(OR(F113="",H113=""),"",IF(F113=H113,1,IF(F113&lt;H113,0,IF(F113-H113&lt;10,2,IF(F113&gt;H113,3,SE)))))</f>
        <v>3</v>
      </c>
      <c r="D113" s="258" t="str">
        <f>V97</f>
        <v>Fiote Team</v>
      </c>
      <c r="E113" s="259"/>
      <c r="F113" s="76">
        <v>58</v>
      </c>
      <c r="G113" s="58" t="s">
        <v>17</v>
      </c>
      <c r="H113" s="75">
        <v>36</v>
      </c>
      <c r="I113" s="258" t="str">
        <f>V92</f>
        <v>Prittonense 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 x14ac:dyDescent="0.25">
      <c r="C114" s="45">
        <f>IF(OR(F114="",H114=""),"",IF(F114=H114,1,IF(F114&lt;H114,0,IF(F114-H114&lt;10,2,IF(F114&gt;H114,3,SE)))))</f>
        <v>0</v>
      </c>
      <c r="D114" s="258" t="str">
        <f>V96</f>
        <v>Ragazzi FC</v>
      </c>
      <c r="E114" s="259"/>
      <c r="F114" s="76">
        <v>38</v>
      </c>
      <c r="G114" s="58" t="s">
        <v>17</v>
      </c>
      <c r="H114" s="75">
        <v>72</v>
      </c>
      <c r="I114" s="258" t="str">
        <f>V93</f>
        <v>comicu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 x14ac:dyDescent="0.25">
      <c r="C115" s="45">
        <f>IF(OR(F115="",H115=""),"",IF(F115=H115,1,IF(F115&lt;H115,0,IF(F115-H115&lt;10,2,IF(F115&gt;H115,3,SE)))))</f>
        <v>0</v>
      </c>
      <c r="D115" s="258" t="str">
        <f>V95</f>
        <v>Mentex F.C.</v>
      </c>
      <c r="E115" s="259"/>
      <c r="F115" s="75">
        <v>51</v>
      </c>
      <c r="G115" s="58" t="s">
        <v>17</v>
      </c>
      <c r="H115" s="76">
        <v>80</v>
      </c>
      <c r="I115" s="258" t="str">
        <f>V94</f>
        <v>Dom_Digão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 x14ac:dyDescent="0.3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 x14ac:dyDescent="0.25">
      <c r="C117" s="45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 x14ac:dyDescent="0.3">
      <c r="C118" s="45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 x14ac:dyDescent="0.25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 x14ac:dyDescent="0.25">
      <c r="C120" s="45">
        <f>IF(OR(F120="",H120=""),"",IF(F120=H120,1,IF(F120&lt;H120,0,IF(F120-H120&lt;10,2,IF(F120&gt;H120,3,SE)))))</f>
        <v>2</v>
      </c>
      <c r="D120" s="258" t="str">
        <f>V98</f>
        <v>to na frente FC</v>
      </c>
      <c r="E120" s="259"/>
      <c r="F120" s="76">
        <v>34</v>
      </c>
      <c r="G120" s="169" t="s">
        <v>17</v>
      </c>
      <c r="H120" s="75">
        <v>33</v>
      </c>
      <c r="I120" s="258" t="str">
        <f>V92</f>
        <v>Prittonense 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 x14ac:dyDescent="0.25">
      <c r="C121" s="45">
        <f>IF(OR(F121="",H121=""),"",IF(F121=H121,1,IF(F121&lt;H121,0,IF(F121-H121&lt;10,2,IF(F121&gt;H121,3,SE)))))</f>
        <v>3</v>
      </c>
      <c r="D121" s="258" t="str">
        <f>V97</f>
        <v>Fiote Team</v>
      </c>
      <c r="E121" s="259"/>
      <c r="F121" s="76">
        <v>50</v>
      </c>
      <c r="G121" s="169" t="s">
        <v>17</v>
      </c>
      <c r="H121" s="75">
        <v>37</v>
      </c>
      <c r="I121" s="258" t="str">
        <f>V91</f>
        <v>Jerlinka FC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 x14ac:dyDescent="0.25">
      <c r="C122" s="45">
        <f>IF(OR(F122="",H122=""),"",IF(F122=H122,1,IF(F122&lt;H122,0,IF(F122-H122&lt;10,2,IF(F122&gt;H122,3,SE)))))</f>
        <v>0</v>
      </c>
      <c r="D122" s="258" t="str">
        <f>V96</f>
        <v>Ragazzi FC</v>
      </c>
      <c r="E122" s="259"/>
      <c r="F122" s="75">
        <v>38</v>
      </c>
      <c r="G122" s="169" t="s">
        <v>17</v>
      </c>
      <c r="H122" s="76">
        <v>67</v>
      </c>
      <c r="I122" s="258" t="str">
        <f>V94</f>
        <v>Dom_Digão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 x14ac:dyDescent="0.25">
      <c r="C123" s="45">
        <f>IF(OR(F123="",H123=""),"",IF(F123=H123,1,IF(F123&lt;H123,0,IF(F123-H123&lt;10,2,IF(F123&gt;H123,3,SE)))))</f>
        <v>3</v>
      </c>
      <c r="D123" s="258" t="str">
        <f>V95</f>
        <v>Mentex F.C.</v>
      </c>
      <c r="E123" s="259"/>
      <c r="F123" s="76">
        <v>53</v>
      </c>
      <c r="G123" s="169" t="s">
        <v>17</v>
      </c>
      <c r="H123" s="75">
        <v>27</v>
      </c>
      <c r="I123" s="258" t="str">
        <f>V93</f>
        <v>comicu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 x14ac:dyDescent="0.3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 x14ac:dyDescent="0.25">
      <c r="C125" s="45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 x14ac:dyDescent="0.3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 x14ac:dyDescent="0.25">
      <c r="C128" s="45">
        <f>IF(OR(F128="",H128=""),"",IF(F128=H128,1,IF(F128&lt;H128,0,IF(F128-H128&lt;10,2,IF(F128&gt;H128,3,SE)))))</f>
        <v>3</v>
      </c>
      <c r="D128" s="258" t="str">
        <f>V98</f>
        <v>to na frente FC</v>
      </c>
      <c r="E128" s="259"/>
      <c r="F128" s="76">
        <v>50</v>
      </c>
      <c r="G128" s="169" t="s">
        <v>17</v>
      </c>
      <c r="H128" s="75">
        <v>37</v>
      </c>
      <c r="I128" s="258" t="str">
        <f>V93</f>
        <v>comicu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 x14ac:dyDescent="0.25">
      <c r="C129" s="45">
        <f>IF(OR(F129="",H129=""),"",IF(F129=H129,1,IF(F129&lt;H129,0,IF(F129-H129&lt;10,2,IF(F129&gt;H129,3,SE)))))</f>
        <v>3</v>
      </c>
      <c r="D129" s="258" t="str">
        <f>V97</f>
        <v>Fiote Team</v>
      </c>
      <c r="E129" s="259"/>
      <c r="F129" s="76">
        <v>75</v>
      </c>
      <c r="G129" s="169" t="s">
        <v>17</v>
      </c>
      <c r="H129" s="75">
        <v>47</v>
      </c>
      <c r="I129" s="258" t="str">
        <f>V94</f>
        <v>Dom_Digão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 x14ac:dyDescent="0.25">
      <c r="C130" s="45">
        <f>IF(OR(F130="",H130=""),"",IF(F130=H130,1,IF(F130&lt;H130,0,IF(F130-H130&lt;10,2,IF(F130&gt;H130,3,SE)))))</f>
        <v>0</v>
      </c>
      <c r="D130" s="258" t="str">
        <f>V96</f>
        <v>Ragazzi FC</v>
      </c>
      <c r="E130" s="259"/>
      <c r="F130" s="75">
        <v>34</v>
      </c>
      <c r="G130" s="169" t="s">
        <v>17</v>
      </c>
      <c r="H130" s="76">
        <v>46</v>
      </c>
      <c r="I130" s="258" t="str">
        <f>V91</f>
        <v>Jerlinka FC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 x14ac:dyDescent="0.25">
      <c r="C131" s="45">
        <f>IF(OR(F131="",H131=""),"",IF(F131=H131,1,IF(F131&lt;H131,0,IF(F131-H131&lt;10,2,IF(F131&gt;H131,3,SE)))))</f>
        <v>0</v>
      </c>
      <c r="D131" s="258" t="str">
        <f>V95</f>
        <v>Mentex F.C.</v>
      </c>
      <c r="E131" s="259"/>
      <c r="F131" s="75">
        <v>37</v>
      </c>
      <c r="G131" s="169" t="s">
        <v>17</v>
      </c>
      <c r="H131" s="76">
        <v>39</v>
      </c>
      <c r="I131" s="258" t="str">
        <f>V92</f>
        <v>Prittonense 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 x14ac:dyDescent="0.3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 x14ac:dyDescent="0.25">
      <c r="C133" s="45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 x14ac:dyDescent="0.3">
      <c r="C134" s="45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 x14ac:dyDescent="0.25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 x14ac:dyDescent="0.25">
      <c r="C136" s="45">
        <f>IF(OR(F136="",H136=""),"",IF(F136=H136,1,IF(F136&lt;H136,0,IF(F136-H136&lt;10,2,IF(F136&gt;H136,3,SE)))))</f>
        <v>0</v>
      </c>
      <c r="D136" s="258" t="str">
        <f>V98</f>
        <v>to na frente FC</v>
      </c>
      <c r="E136" s="259"/>
      <c r="F136" s="75">
        <v>47</v>
      </c>
      <c r="G136" s="58" t="s">
        <v>17</v>
      </c>
      <c r="H136" s="76">
        <v>54</v>
      </c>
      <c r="I136" s="258" t="str">
        <f>V95</f>
        <v>Mentex F.C.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 x14ac:dyDescent="0.25">
      <c r="C137" s="45">
        <f>IF(OR(F137="",H137=""),"",IF(F137=H137,1,IF(F137&lt;H137,0,IF(F137-H137&lt;10,2,IF(F137&gt;H137,3,SE)))))</f>
        <v>3</v>
      </c>
      <c r="D137" s="258" t="str">
        <f>V97</f>
        <v>Fiote Team</v>
      </c>
      <c r="E137" s="259"/>
      <c r="F137" s="76">
        <v>73</v>
      </c>
      <c r="G137" s="58" t="s">
        <v>17</v>
      </c>
      <c r="H137" s="75">
        <v>60</v>
      </c>
      <c r="I137" s="258" t="str">
        <f>V96</f>
        <v>Ragazzi FC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 x14ac:dyDescent="0.25">
      <c r="C138" s="45">
        <f>IF(OR(F138="",H138=""),"",IF(F138=H138,1,IF(F138&lt;H138,0,IF(F138-H138&lt;10,2,IF(F138&gt;H138,3,SE)))))</f>
        <v>0</v>
      </c>
      <c r="D138" s="258" t="str">
        <f>V94</f>
        <v>Dom_Digão</v>
      </c>
      <c r="E138" s="259"/>
      <c r="F138" s="75">
        <v>30</v>
      </c>
      <c r="G138" s="58" t="s">
        <v>17</v>
      </c>
      <c r="H138" s="76">
        <v>53</v>
      </c>
      <c r="I138" s="258" t="str">
        <f>V91</f>
        <v>Jerlinka FC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 x14ac:dyDescent="0.25">
      <c r="C139" s="45">
        <f>IF(OR(F139="",H139=""),"",IF(F139=H139,1,IF(F139&lt;H139,0,IF(F139-H139&lt;10,2,IF(F139&gt;H139,3,SE)))))</f>
        <v>3</v>
      </c>
      <c r="D139" s="258" t="str">
        <f>V93</f>
        <v>comicu</v>
      </c>
      <c r="E139" s="259"/>
      <c r="F139" s="76">
        <v>65</v>
      </c>
      <c r="G139" s="58" t="s">
        <v>17</v>
      </c>
      <c r="H139" s="75">
        <v>29</v>
      </c>
      <c r="I139" s="258" t="str">
        <f>V92</f>
        <v>Prittonense 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 x14ac:dyDescent="0.3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 x14ac:dyDescent="0.25">
      <c r="C141" s="45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 x14ac:dyDescent="0.3">
      <c r="C142" s="45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 x14ac:dyDescent="0.25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 x14ac:dyDescent="0.25">
      <c r="C144" s="45">
        <f>IF(OR(F144="",H144=""),"",IF(F144=H144,1,IF(F144&lt;H144,0,IF(F144-H144&lt;10,2,IF(F144&gt;H144,3,SE)))))</f>
        <v>3</v>
      </c>
      <c r="D144" s="258" t="str">
        <f>V98</f>
        <v>to na frente FC</v>
      </c>
      <c r="E144" s="259"/>
      <c r="F144" s="76">
        <v>103</v>
      </c>
      <c r="G144" s="58" t="s">
        <v>17</v>
      </c>
      <c r="H144" s="75">
        <v>60</v>
      </c>
      <c r="I144" s="258" t="str">
        <f>V96</f>
        <v>Ragazzi FC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 x14ac:dyDescent="0.25">
      <c r="C145" s="45">
        <f>IF(OR(F145="",H145=""),"",IF(F145=H145,1,IF(F145&lt;H145,0,IF(F145-H145&lt;10,2,IF(F145&gt;H145,3,SE)))))</f>
        <v>1</v>
      </c>
      <c r="D145" s="258" t="str">
        <f>V97</f>
        <v>Fiote Team</v>
      </c>
      <c r="E145" s="259"/>
      <c r="F145" s="75">
        <v>77</v>
      </c>
      <c r="G145" s="58" t="s">
        <v>17</v>
      </c>
      <c r="H145" s="75">
        <v>77</v>
      </c>
      <c r="I145" s="258" t="str">
        <f>V95</f>
        <v>Mentex F.C.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 x14ac:dyDescent="0.25">
      <c r="C146" s="45">
        <f>IF(OR(F146="",H146=""),"",IF(F146=H146,1,IF(F146&lt;H146,0,IF(F146-H146&lt;10,2,IF(F146&gt;H146,3,SE)))))</f>
        <v>3</v>
      </c>
      <c r="D146" s="258" t="str">
        <f>V94</f>
        <v>Dom_Digão</v>
      </c>
      <c r="E146" s="259"/>
      <c r="F146" s="76">
        <v>84</v>
      </c>
      <c r="G146" s="58" t="s">
        <v>17</v>
      </c>
      <c r="H146" s="75">
        <v>41</v>
      </c>
      <c r="I146" s="258" t="str">
        <f>V92</f>
        <v>Prittonense 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 x14ac:dyDescent="0.25">
      <c r="C147" s="45">
        <f>IF(OR(F147="",H147=""),"",IF(F147=H147,1,IF(F147&lt;H147,0,IF(F147-H147&lt;10,2,IF(F147&gt;H147,3,SE)))))</f>
        <v>3</v>
      </c>
      <c r="D147" s="258" t="str">
        <f>V93</f>
        <v>comicu</v>
      </c>
      <c r="E147" s="259"/>
      <c r="F147" s="76">
        <v>82</v>
      </c>
      <c r="G147" s="58" t="s">
        <v>17</v>
      </c>
      <c r="H147" s="75">
        <v>52</v>
      </c>
      <c r="I147" s="258" t="str">
        <f>V91</f>
        <v>Jerlinka FC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 x14ac:dyDescent="0.3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 x14ac:dyDescent="0.25">
      <c r="C149" s="45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 x14ac:dyDescent="0.3">
      <c r="C150" s="45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 x14ac:dyDescent="0.25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 x14ac:dyDescent="0.25">
      <c r="C152" s="45">
        <f>IF(OR(F152="",H152=""),"",IF(F152=H152,1,IF(F152&lt;H152,0,IF(F152-H152&lt;10,2,IF(F152&gt;H152,3,SE)))))</f>
        <v>0</v>
      </c>
      <c r="D152" s="258" t="str">
        <f>V98</f>
        <v>to na frente FC</v>
      </c>
      <c r="E152" s="259"/>
      <c r="F152" s="75">
        <v>17</v>
      </c>
      <c r="G152" s="169" t="s">
        <v>17</v>
      </c>
      <c r="H152" s="76">
        <v>52</v>
      </c>
      <c r="I152" s="258" t="str">
        <f>V97</f>
        <v>Fiote Team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 x14ac:dyDescent="0.25">
      <c r="C153" s="45">
        <f>IF(OR(F153="",H153=""),"",IF(F153=H153,1,IF(F153&lt;H153,0,IF(F153-H153&lt;10,2,IF(F153&gt;H153,3,SE)))))</f>
        <v>1</v>
      </c>
      <c r="D153" s="258" t="str">
        <f>V96</f>
        <v>Ragazzi FC</v>
      </c>
      <c r="E153" s="259"/>
      <c r="F153" s="75">
        <v>41</v>
      </c>
      <c r="G153" s="169" t="s">
        <v>17</v>
      </c>
      <c r="H153" s="75">
        <v>41</v>
      </c>
      <c r="I153" s="258" t="str">
        <f>V95</f>
        <v>Mentex F.C.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 x14ac:dyDescent="0.25">
      <c r="C154" s="45">
        <f>IF(OR(F154="",H154=""),"",IF(F154=H154,1,IF(F154&lt;H154,0,IF(F154-H154&lt;10,2,IF(F154&gt;H154,3,SE)))))</f>
        <v>0</v>
      </c>
      <c r="D154" s="258" t="str">
        <f>V94</f>
        <v>Dom_Digão</v>
      </c>
      <c r="E154" s="259"/>
      <c r="F154" s="75">
        <v>27</v>
      </c>
      <c r="G154" s="169" t="s">
        <v>17</v>
      </c>
      <c r="H154" s="76">
        <v>35</v>
      </c>
      <c r="I154" s="258" t="str">
        <f>V93</f>
        <v>comicu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 x14ac:dyDescent="0.25">
      <c r="C155" s="45">
        <f>IF(OR(F155="",H155=""),"",IF(F155=H155,1,IF(F155&lt;H155,0,IF(F155-H155&lt;10,2,IF(F155&gt;H155,3,SE)))))</f>
        <v>3</v>
      </c>
      <c r="D155" s="231" t="str">
        <f>V92</f>
        <v>Prittonense FC</v>
      </c>
      <c r="E155" s="231"/>
      <c r="F155" s="76">
        <v>61</v>
      </c>
      <c r="G155" s="169" t="s">
        <v>17</v>
      </c>
      <c r="H155" s="75">
        <v>39</v>
      </c>
      <c r="I155" s="231" t="str">
        <f>V91</f>
        <v>Jerlinka FC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 x14ac:dyDescent="0.3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 x14ac:dyDescent="0.25">
      <c r="C157" s="45" t="str">
        <f>IF(OR(F157="",H157=""),"",IF(F157=H157,1,IF(F157&lt;H157,0,IF(F157-H157&lt;10,2,IF(F157&gt;H157,3,SE)))))</f>
        <v/>
      </c>
      <c r="D157" s="261" t="s">
        <v>113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 x14ac:dyDescent="0.3">
      <c r="C158" s="45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 x14ac:dyDescent="0.3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239" t="s">
        <v>309</v>
      </c>
      <c r="I159" s="239"/>
      <c r="J159" s="239" t="s">
        <v>310</v>
      </c>
      <c r="K159" s="239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 x14ac:dyDescent="0.25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28">
        <f>VLOOKUP(AC160,$U$159:$AB$167,3)</f>
        <v>15</v>
      </c>
      <c r="G160" s="228"/>
      <c r="H160" s="229">
        <f>VLOOKUP(AC160,$U$159:$AB$167,4)</f>
        <v>407</v>
      </c>
      <c r="I160" s="229"/>
      <c r="J160" s="229">
        <f>VLOOKUP(AC160,$U$159:$AB$167,5)</f>
        <v>289</v>
      </c>
      <c r="K160" s="229"/>
      <c r="L160" s="229">
        <f>VLOOKUP(AC160,$U$159:$AB$167,6)</f>
        <v>118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 x14ac:dyDescent="0.25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25">
        <f t="shared" ref="F161:F167" si="19">VLOOKUP(AC161,$U$159:$AB$167,3)</f>
        <v>15</v>
      </c>
      <c r="G161" s="225"/>
      <c r="H161" s="226">
        <f t="shared" ref="H161:H167" si="20">VLOOKUP(AC161,$U$159:$AB$167,4)</f>
        <v>346</v>
      </c>
      <c r="I161" s="226"/>
      <c r="J161" s="226">
        <f t="shared" ref="J161:J167" si="21">VLOOKUP(AC161,$U$159:$AB$167,5)</f>
        <v>276</v>
      </c>
      <c r="K161" s="226"/>
      <c r="L161" s="226">
        <f t="shared" ref="L161:L167" si="22">VLOOKUP(AC161,$U$159:$AB$167,6)</f>
        <v>70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 x14ac:dyDescent="0.25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25">
        <f t="shared" si="19"/>
        <v>14</v>
      </c>
      <c r="G162" s="225"/>
      <c r="H162" s="226">
        <f t="shared" si="20"/>
        <v>338</v>
      </c>
      <c r="I162" s="226"/>
      <c r="J162" s="226">
        <f t="shared" si="21"/>
        <v>272</v>
      </c>
      <c r="K162" s="226"/>
      <c r="L162" s="226">
        <f t="shared" si="22"/>
        <v>66</v>
      </c>
      <c r="M162" s="227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 x14ac:dyDescent="0.25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25">
        <f t="shared" si="19"/>
        <v>12</v>
      </c>
      <c r="G163" s="225"/>
      <c r="H163" s="226">
        <f t="shared" si="20"/>
        <v>370</v>
      </c>
      <c r="I163" s="226"/>
      <c r="J163" s="226">
        <f t="shared" si="21"/>
        <v>292</v>
      </c>
      <c r="K163" s="226"/>
      <c r="L163" s="226">
        <f t="shared" si="22"/>
        <v>78</v>
      </c>
      <c r="M163" s="227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 x14ac:dyDescent="0.25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7">
        <f t="shared" si="19"/>
        <v>11</v>
      </c>
      <c r="G164" s="247"/>
      <c r="H164" s="301">
        <f t="shared" si="20"/>
        <v>285</v>
      </c>
      <c r="I164" s="301"/>
      <c r="J164" s="301">
        <f t="shared" si="21"/>
        <v>242</v>
      </c>
      <c r="K164" s="301"/>
      <c r="L164" s="301">
        <f t="shared" si="22"/>
        <v>43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 x14ac:dyDescent="0.25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7">
        <f t="shared" si="19"/>
        <v>9</v>
      </c>
      <c r="G165" s="247"/>
      <c r="H165" s="301">
        <f t="shared" si="20"/>
        <v>279</v>
      </c>
      <c r="I165" s="301"/>
      <c r="J165" s="301">
        <f t="shared" si="21"/>
        <v>294</v>
      </c>
      <c r="K165" s="301"/>
      <c r="L165" s="301">
        <f t="shared" si="22"/>
        <v>-15</v>
      </c>
      <c r="M165" s="307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 x14ac:dyDescent="0.25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7">
        <f t="shared" si="19"/>
        <v>3</v>
      </c>
      <c r="G166" s="247"/>
      <c r="H166" s="301">
        <f t="shared" si="20"/>
        <v>275</v>
      </c>
      <c r="I166" s="301"/>
      <c r="J166" s="301">
        <f t="shared" si="21"/>
        <v>373</v>
      </c>
      <c r="K166" s="301"/>
      <c r="L166" s="301">
        <f t="shared" si="22"/>
        <v>-98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 x14ac:dyDescent="0.3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49">
        <f t="shared" si="19"/>
        <v>0</v>
      </c>
      <c r="G167" s="249"/>
      <c r="H167" s="291">
        <f t="shared" si="20"/>
        <v>0</v>
      </c>
      <c r="I167" s="291"/>
      <c r="J167" s="291">
        <f t="shared" si="21"/>
        <v>302</v>
      </c>
      <c r="K167" s="291"/>
      <c r="L167" s="291">
        <f t="shared" si="22"/>
        <v>-302</v>
      </c>
      <c r="M167" s="308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 x14ac:dyDescent="0.3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 x14ac:dyDescent="0.25">
      <c r="C169" s="45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 x14ac:dyDescent="0.3">
      <c r="C170" s="45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 x14ac:dyDescent="0.25">
      <c r="C172" s="45">
        <f>IF(OR(F172="",H172=""),"",IF(F172=H172,1,IF(F172&lt;H172,0,IF(F172-H172&lt;10,2,IF(F172&gt;H172,3,SE)))))</f>
        <v>0</v>
      </c>
      <c r="D172" s="231" t="str">
        <f>V167</f>
        <v>É o ki tu merece</v>
      </c>
      <c r="E172" s="231"/>
      <c r="F172" s="75">
        <v>32</v>
      </c>
      <c r="G172" s="169" t="s">
        <v>17</v>
      </c>
      <c r="H172" s="76">
        <v>51</v>
      </c>
      <c r="I172" s="231" t="str">
        <f>V163</f>
        <v>Vetores F. C.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 x14ac:dyDescent="0.25">
      <c r="C173" s="45">
        <f>IF(OR(F173="",H173=""),"",IF(F173=H173,1,IF(F173&lt;H173,0,IF(F173-H173&lt;10,2,IF(F173&gt;H173,3,SE)))))</f>
        <v>0</v>
      </c>
      <c r="D173" s="231" t="str">
        <f>V166</f>
        <v>PARADIGMA TSIDKENU</v>
      </c>
      <c r="E173" s="231"/>
      <c r="F173" s="75">
        <v>0</v>
      </c>
      <c r="G173" s="169" t="s">
        <v>17</v>
      </c>
      <c r="H173" s="76">
        <v>31</v>
      </c>
      <c r="I173" s="231" t="str">
        <f>V162</f>
        <v>Destifnow 05 FC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 x14ac:dyDescent="0.25">
      <c r="C174" s="45">
        <f>IF(OR(F174="",H174=""),"",IF(F174=H174,1,IF(F174&lt;H174,0,IF(F174-H174&lt;10,2,IF(F174&gt;H174,3,SE)))))</f>
        <v>0</v>
      </c>
      <c r="D174" s="231" t="str">
        <f>V165</f>
        <v>WillianBalao</v>
      </c>
      <c r="E174" s="231"/>
      <c r="F174" s="75">
        <v>25</v>
      </c>
      <c r="G174" s="169" t="s">
        <v>17</v>
      </c>
      <c r="H174" s="76">
        <v>34</v>
      </c>
      <c r="I174" s="231" t="str">
        <f>V161</f>
        <v>C.R RedBull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 x14ac:dyDescent="0.25">
      <c r="C175" s="45">
        <f>IF(OR(F175="",H175=""),"",IF(F175=H175,1,IF(F175&lt;H175,0,IF(F175-H175&lt;10,2,IF(F175&gt;H175,3,SE)))))</f>
        <v>3</v>
      </c>
      <c r="D175" s="231" t="str">
        <f>V164</f>
        <v>Rafatwin</v>
      </c>
      <c r="E175" s="231"/>
      <c r="F175" s="76">
        <v>46</v>
      </c>
      <c r="G175" s="169" t="s">
        <v>17</v>
      </c>
      <c r="H175" s="75">
        <v>10</v>
      </c>
      <c r="I175" s="231" t="str">
        <f>V160</f>
        <v>Quelzinhaquimica FC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 x14ac:dyDescent="0.3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 x14ac:dyDescent="0.25">
      <c r="C177" s="45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 x14ac:dyDescent="0.3">
      <c r="C178" s="45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 x14ac:dyDescent="0.25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 x14ac:dyDescent="0.25">
      <c r="C180" s="45">
        <f>IF(OR(F180="",H180=""),"",IF(F180=H180,1,IF(F180&lt;H180,0,IF(F180-H180&lt;10,2,IF(F180&gt;H180,3,SE)))))</f>
        <v>3</v>
      </c>
      <c r="D180" s="231" t="str">
        <f>V167</f>
        <v>É o ki tu merece</v>
      </c>
      <c r="E180" s="231"/>
      <c r="F180" s="75">
        <v>74</v>
      </c>
      <c r="G180" s="58" t="s">
        <v>17</v>
      </c>
      <c r="H180" s="76">
        <v>47</v>
      </c>
      <c r="I180" s="231" t="str">
        <f>V160</f>
        <v>Quelzinhaquimica FC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 x14ac:dyDescent="0.25">
      <c r="C181" s="45">
        <f>IF(OR(F181="",H181=""),"",IF(F181=H181,1,IF(F181&lt;H181,0,IF(F181-H181&lt;10,2,IF(F181&gt;H181,3,SE)))))</f>
        <v>0</v>
      </c>
      <c r="D181" s="231" t="str">
        <f>V166</f>
        <v>PARADIGMA TSIDKENU</v>
      </c>
      <c r="E181" s="231"/>
      <c r="F181" s="76">
        <v>0</v>
      </c>
      <c r="G181" s="58" t="s">
        <v>17</v>
      </c>
      <c r="H181" s="75">
        <v>56</v>
      </c>
      <c r="I181" s="231" t="str">
        <f>V161</f>
        <v>C.R RedBull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 x14ac:dyDescent="0.25">
      <c r="C182" s="45">
        <f>IF(OR(F182="",H182=""),"",IF(F182=H182,1,IF(F182&lt;H182,0,IF(F182-H182&lt;10,2,IF(F182&gt;H182,3,SE)))))</f>
        <v>3</v>
      </c>
      <c r="D182" s="231" t="str">
        <f>V165</f>
        <v>WillianBalao</v>
      </c>
      <c r="E182" s="231"/>
      <c r="F182" s="75">
        <v>81</v>
      </c>
      <c r="G182" s="58" t="s">
        <v>17</v>
      </c>
      <c r="H182" s="76">
        <v>53</v>
      </c>
      <c r="I182" s="231" t="str">
        <f>V162</f>
        <v>Destifnow 05 FC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 x14ac:dyDescent="0.25">
      <c r="C183" s="45">
        <f>IF(OR(F183="",H183=""),"",IF(F183=H183,1,IF(F183&lt;H183,0,IF(F183-H183&lt;10,2,IF(F183&gt;H183,3,SE)))))</f>
        <v>0</v>
      </c>
      <c r="D183" s="231" t="str">
        <f>V164</f>
        <v>Rafatwin</v>
      </c>
      <c r="E183" s="231"/>
      <c r="F183" s="75">
        <v>43</v>
      </c>
      <c r="G183" s="58" t="s">
        <v>17</v>
      </c>
      <c r="H183" s="76">
        <v>55</v>
      </c>
      <c r="I183" s="231" t="str">
        <f>V163</f>
        <v>Vetores F. C.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 x14ac:dyDescent="0.3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 x14ac:dyDescent="0.25">
      <c r="C185" s="45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 x14ac:dyDescent="0.3">
      <c r="C186" s="45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 x14ac:dyDescent="0.25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 x14ac:dyDescent="0.25">
      <c r="C188" s="45">
        <f>IF(OR(F188="",H188=""),"",IF(F188=H188,1,IF(F188&lt;H188,0,IF(F188-H188&lt;10,2,IF(F188&gt;H188,3,SE)))))</f>
        <v>3</v>
      </c>
      <c r="D188" s="231" t="str">
        <f>V167</f>
        <v>É o ki tu merece</v>
      </c>
      <c r="E188" s="231"/>
      <c r="F188" s="76">
        <v>64</v>
      </c>
      <c r="G188" s="169" t="s">
        <v>17</v>
      </c>
      <c r="H188" s="75">
        <v>35</v>
      </c>
      <c r="I188" s="231" t="str">
        <f>V161</f>
        <v>C.R RedBull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 x14ac:dyDescent="0.25">
      <c r="C189" s="45">
        <f>IF(OR(F189="",H189=""),"",IF(F189=H189,1,IF(F189&lt;H189,0,IF(F189-H189&lt;10,2,IF(F189&gt;H189,3,SE)))))</f>
        <v>0</v>
      </c>
      <c r="D189" s="231" t="str">
        <f>V166</f>
        <v>PARADIGMA TSIDKENU</v>
      </c>
      <c r="E189" s="231"/>
      <c r="F189" s="75">
        <v>0</v>
      </c>
      <c r="G189" s="169" t="s">
        <v>17</v>
      </c>
      <c r="H189" s="76">
        <v>56</v>
      </c>
      <c r="I189" s="231" t="str">
        <f>V160</f>
        <v>Quelzinhaquimica FC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 x14ac:dyDescent="0.25">
      <c r="C190" s="45">
        <f>IF(OR(F190="",H190=""),"",IF(F190=H190,1,IF(F190&lt;H190,0,IF(F190-H190&lt;10,2,IF(F190&gt;H190,3,SE)))))</f>
        <v>0</v>
      </c>
      <c r="D190" s="231" t="str">
        <f>V165</f>
        <v>WillianBalao</v>
      </c>
      <c r="E190" s="231"/>
      <c r="F190" s="75">
        <v>43</v>
      </c>
      <c r="G190" s="169" t="s">
        <v>17</v>
      </c>
      <c r="H190" s="76">
        <v>74</v>
      </c>
      <c r="I190" s="231" t="str">
        <f>V163</f>
        <v>Vetores F. C.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 x14ac:dyDescent="0.25">
      <c r="C191" s="45">
        <f>IF(OR(F191="",H191=""),"",IF(F191=H191,1,IF(F191&lt;H191,0,IF(F191-H191&lt;10,2,IF(F191&gt;H191,3,SE)))))</f>
        <v>0</v>
      </c>
      <c r="D191" s="231" t="str">
        <f>V164</f>
        <v>Rafatwin</v>
      </c>
      <c r="E191" s="231"/>
      <c r="F191" s="75">
        <v>46</v>
      </c>
      <c r="G191" s="169" t="s">
        <v>17</v>
      </c>
      <c r="H191" s="76">
        <v>57</v>
      </c>
      <c r="I191" s="231" t="str">
        <f>V162</f>
        <v>Destifnow 05 FC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 x14ac:dyDescent="0.3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 x14ac:dyDescent="0.25">
      <c r="C193" s="45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 x14ac:dyDescent="0.3">
      <c r="C194" s="45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 x14ac:dyDescent="0.25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 x14ac:dyDescent="0.25">
      <c r="C196" s="45">
        <f>IF(OR(F196="",H196=""),"",IF(F196=H196,1,IF(F196&lt;H196,0,IF(F196-H196&lt;10,2,IF(F196&gt;H196,3,SE)))))</f>
        <v>3</v>
      </c>
      <c r="D196" s="231" t="str">
        <f>V167</f>
        <v>É o ki tu merece</v>
      </c>
      <c r="E196" s="231"/>
      <c r="F196" s="59">
        <v>44</v>
      </c>
      <c r="G196" s="169" t="s">
        <v>17</v>
      </c>
      <c r="H196" s="75">
        <v>29</v>
      </c>
      <c r="I196" s="231" t="str">
        <f>V162</f>
        <v>Destifnow 05 FC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 x14ac:dyDescent="0.25">
      <c r="C197" s="45">
        <f>IF(OR(F197="",H197=""),"",IF(F197=H197,1,IF(F197&lt;H197,0,IF(F197-H197&lt;10,2,IF(F197&gt;H197,3,SE)))))</f>
        <v>0</v>
      </c>
      <c r="D197" s="231" t="str">
        <f>V166</f>
        <v>PARADIGMA TSIDKENU</v>
      </c>
      <c r="E197" s="231"/>
      <c r="F197" s="60">
        <v>0</v>
      </c>
      <c r="G197" s="169" t="s">
        <v>17</v>
      </c>
      <c r="H197" s="76">
        <v>52</v>
      </c>
      <c r="I197" s="231" t="str">
        <f>V163</f>
        <v>Vetores F. C.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 x14ac:dyDescent="0.25">
      <c r="C198" s="45">
        <f>IF(OR(F198="",H198=""),"",IF(F198=H198,1,IF(F198&lt;H198,0,IF(F198-H198&lt;10,2,IF(F198&gt;H198,3,SE)))))</f>
        <v>3</v>
      </c>
      <c r="D198" s="231" t="str">
        <f>V165</f>
        <v>WillianBalao</v>
      </c>
      <c r="E198" s="231"/>
      <c r="F198" s="59">
        <v>57</v>
      </c>
      <c r="G198" s="169" t="s">
        <v>17</v>
      </c>
      <c r="H198" s="75">
        <v>27</v>
      </c>
      <c r="I198" s="231" t="str">
        <f>V160</f>
        <v>Quelzinhaquimica FC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 x14ac:dyDescent="0.25">
      <c r="C199" s="45">
        <f>IF(OR(F199="",H199=""),"",IF(F199=H199,1,IF(F199&lt;H199,0,IF(F199-H199&lt;10,2,IF(F199&gt;H199,3,SE)))))</f>
        <v>0</v>
      </c>
      <c r="D199" s="231" t="str">
        <f>V164</f>
        <v>Rafatwin</v>
      </c>
      <c r="E199" s="231"/>
      <c r="F199" s="60">
        <v>16</v>
      </c>
      <c r="G199" s="169" t="s">
        <v>17</v>
      </c>
      <c r="H199" s="76">
        <v>44</v>
      </c>
      <c r="I199" s="231" t="str">
        <f>V161</f>
        <v>C.R RedBull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 x14ac:dyDescent="0.3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 x14ac:dyDescent="0.25">
      <c r="C201" s="45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 x14ac:dyDescent="0.3">
      <c r="C202" s="45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 x14ac:dyDescent="0.25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 x14ac:dyDescent="0.25">
      <c r="C204" s="45">
        <f>IF(OR(F204="",H204=""),"",IF(F204=H204,1,IF(F204&lt;H204,0,IF(F204-H204&lt;10,2,IF(F204&gt;H204,3,SE)))))</f>
        <v>0</v>
      </c>
      <c r="D204" s="231" t="str">
        <f>V167</f>
        <v>É o ki tu merece</v>
      </c>
      <c r="E204" s="231"/>
      <c r="F204" s="75">
        <v>40</v>
      </c>
      <c r="G204" s="169" t="s">
        <v>17</v>
      </c>
      <c r="H204" s="76">
        <v>42</v>
      </c>
      <c r="I204" s="231" t="str">
        <f>V164</f>
        <v>Rafatwin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 x14ac:dyDescent="0.25">
      <c r="C205" s="45">
        <f>IF(OR(F205="",H205=""),"",IF(F205=H205,1,IF(F205&lt;H205,0,IF(F205-H205&lt;10,2,IF(F205&gt;H205,3,SE)))))</f>
        <v>0</v>
      </c>
      <c r="D205" s="231" t="str">
        <f>V166</f>
        <v>PARADIGMA TSIDKENU</v>
      </c>
      <c r="E205" s="231"/>
      <c r="F205" s="75">
        <v>0</v>
      </c>
      <c r="G205" s="169" t="s">
        <v>17</v>
      </c>
      <c r="H205" s="76">
        <v>38</v>
      </c>
      <c r="I205" s="231" t="str">
        <f>V165</f>
        <v>WillianBalao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 x14ac:dyDescent="0.25">
      <c r="C206" s="45">
        <f>IF(OR(F206="",H206=""),"",IF(F206=H206,1,IF(F206&lt;H206,0,IF(F206-H206&lt;10,2,IF(F206&gt;H206,3,SE)))))</f>
        <v>3</v>
      </c>
      <c r="D206" s="231" t="str">
        <f>V163</f>
        <v>Vetores F. C.</v>
      </c>
      <c r="E206" s="231"/>
      <c r="F206" s="76">
        <v>74</v>
      </c>
      <c r="G206" s="169" t="s">
        <v>17</v>
      </c>
      <c r="H206" s="75">
        <v>53</v>
      </c>
      <c r="I206" s="231" t="str">
        <f>V160</f>
        <v>Quelzinhaquimica FC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 x14ac:dyDescent="0.25">
      <c r="C207" s="45">
        <f>IF(OR(F207="",H207=""),"",IF(F207=H207,1,IF(F207&lt;H207,0,IF(F207-H207&lt;10,2,IF(F207&gt;H207,3,SE)))))</f>
        <v>3</v>
      </c>
      <c r="D207" s="231" t="str">
        <f>V162</f>
        <v>Destifnow 05 FC</v>
      </c>
      <c r="E207" s="231"/>
      <c r="F207" s="76">
        <v>45</v>
      </c>
      <c r="G207" s="169" t="s">
        <v>17</v>
      </c>
      <c r="H207" s="75">
        <v>9</v>
      </c>
      <c r="I207" s="231" t="str">
        <f>V161</f>
        <v>C.R RedBull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 x14ac:dyDescent="0.3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 x14ac:dyDescent="0.25">
      <c r="C209" s="45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 x14ac:dyDescent="0.3">
      <c r="C210" s="45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 x14ac:dyDescent="0.25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 x14ac:dyDescent="0.25">
      <c r="C212" s="45">
        <f>IF(OR(F212="",H212=""),"",IF(F212=H212,1,IF(F212&lt;H212,0,IF(F212-H212&lt;10,2,IF(F212&gt;H212,3,SE)))))</f>
        <v>0</v>
      </c>
      <c r="D212" s="231" t="str">
        <f>V167</f>
        <v>É o ki tu merece</v>
      </c>
      <c r="E212" s="231"/>
      <c r="F212" s="75">
        <v>59</v>
      </c>
      <c r="G212" s="58" t="s">
        <v>17</v>
      </c>
      <c r="H212" s="76">
        <v>88</v>
      </c>
      <c r="I212" s="231" t="str">
        <f>V165</f>
        <v>WillianBalao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 x14ac:dyDescent="0.25">
      <c r="C213" s="45">
        <f>IF(OR(F213="",H213=""),"",IF(F213=H213,1,IF(F213&lt;H213,0,IF(F213-H213&lt;10,2,IF(F213&gt;H213,3,SE)))))</f>
        <v>0</v>
      </c>
      <c r="D213" s="231" t="str">
        <f>V166</f>
        <v>PARADIGMA TSIDKENU</v>
      </c>
      <c r="E213" s="231"/>
      <c r="F213" s="75">
        <v>0</v>
      </c>
      <c r="G213" s="58" t="s">
        <v>17</v>
      </c>
      <c r="H213" s="76">
        <v>12</v>
      </c>
      <c r="I213" s="231" t="str">
        <f>V164</f>
        <v>Rafatwin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 x14ac:dyDescent="0.25">
      <c r="C214" s="45">
        <f>IF(OR(F214="",H214=""),"",IF(F214=H214,1,IF(F214&lt;H214,0,IF(F214-H214&lt;10,2,IF(F214&gt;H214,3,SE)))))</f>
        <v>2</v>
      </c>
      <c r="D214" s="231" t="str">
        <f>V163</f>
        <v>Vetores F. C.</v>
      </c>
      <c r="E214" s="231"/>
      <c r="F214" s="76">
        <v>73</v>
      </c>
      <c r="G214" s="58" t="s">
        <v>17</v>
      </c>
      <c r="H214" s="75">
        <v>68</v>
      </c>
      <c r="I214" s="231" t="str">
        <f>V161</f>
        <v>C.R RedBull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 x14ac:dyDescent="0.25">
      <c r="C215" s="45">
        <f>IF(OR(F215="",H215=""),"",IF(F215=H215,1,IF(F215&lt;H215,0,IF(F215-H215&lt;10,2,IF(F215&gt;H215,3,SE)))))</f>
        <v>3</v>
      </c>
      <c r="D215" s="231" t="str">
        <f>V162</f>
        <v>Destifnow 05 FC</v>
      </c>
      <c r="E215" s="231"/>
      <c r="F215" s="76">
        <v>83</v>
      </c>
      <c r="G215" s="58" t="s">
        <v>17</v>
      </c>
      <c r="H215" s="75">
        <v>63</v>
      </c>
      <c r="I215" s="231" t="str">
        <f>V160</f>
        <v>Quelzinhaquimica FC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 x14ac:dyDescent="0.3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 x14ac:dyDescent="0.25">
      <c r="C217" s="45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 x14ac:dyDescent="0.3">
      <c r="C218" s="45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 x14ac:dyDescent="0.25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 x14ac:dyDescent="0.25">
      <c r="C220" s="45">
        <f>IF(OR(F220="",H220=""),"",IF(F220=H220,1,IF(F220&lt;H220,0,IF(F220-H220&lt;10,2,IF(F220&gt;H220,3,SE)))))</f>
        <v>3</v>
      </c>
      <c r="D220" s="231" t="str">
        <f>V167</f>
        <v>É o ki tu merece</v>
      </c>
      <c r="E220" s="231"/>
      <c r="F220" s="76">
        <v>57</v>
      </c>
      <c r="G220" s="169" t="s">
        <v>17</v>
      </c>
      <c r="H220" s="75">
        <v>0</v>
      </c>
      <c r="I220" s="231" t="str">
        <f>V166</f>
        <v>PARADIGMA TSIDKENU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 x14ac:dyDescent="0.25">
      <c r="C221" s="45">
        <f>IF(OR(F221="",H221=""),"",IF(F221=H221,1,IF(F221&lt;H221,0,IF(F221-H221&lt;10,2,IF(F221&gt;H221,3,SE)))))</f>
        <v>3</v>
      </c>
      <c r="D221" s="231" t="str">
        <f>V165</f>
        <v>WillianBalao</v>
      </c>
      <c r="E221" s="231"/>
      <c r="F221" s="76">
        <v>75</v>
      </c>
      <c r="G221" s="169" t="s">
        <v>17</v>
      </c>
      <c r="H221" s="75">
        <v>42</v>
      </c>
      <c r="I221" s="231" t="str">
        <f>V164</f>
        <v>Rafatwin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 x14ac:dyDescent="0.25">
      <c r="C222" s="45">
        <f>IF(OR(F222="",H222=""),"",IF(F222=H222,1,IF(F222&lt;H222,0,IF(F222-H222&lt;10,2,IF(F222&gt;H222,3,SE)))))</f>
        <v>0</v>
      </c>
      <c r="D222" s="231" t="str">
        <f>V163</f>
        <v>Vetores F. C.</v>
      </c>
      <c r="E222" s="231"/>
      <c r="F222" s="75">
        <v>33</v>
      </c>
      <c r="G222" s="169" t="s">
        <v>17</v>
      </c>
      <c r="H222" s="76">
        <v>48</v>
      </c>
      <c r="I222" s="231" t="str">
        <f>V162</f>
        <v>Destifnow 05 FC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 x14ac:dyDescent="0.25">
      <c r="C223" s="45">
        <f>IF(OR(F223="",H223=""),"",IF(F223=H223,1,IF(F223&lt;H223,0,IF(F223-H223&lt;10,2,IF(F223&gt;H223,3,SE)))))</f>
        <v>3</v>
      </c>
      <c r="D223" s="231" t="str">
        <f>V161</f>
        <v>C.R RedBull FC</v>
      </c>
      <c r="E223" s="231"/>
      <c r="F223" s="76">
        <v>39</v>
      </c>
      <c r="G223" s="169" t="s">
        <v>17</v>
      </c>
      <c r="H223" s="75">
        <v>19</v>
      </c>
      <c r="I223" s="231" t="str">
        <f>V160</f>
        <v>Quelzinhaquimica FC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 x14ac:dyDescent="0.3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 x14ac:dyDescent="0.25">
      <c r="C225" s="45" t="str">
        <f>IF(OR(F225="",H225=""),"",IF(F225=H225,1,IF(F225&lt;H225,0,IF(F225-H225&lt;10,2,IF(F225&gt;H225,3,SE)))))</f>
        <v/>
      </c>
      <c r="D225" s="232" t="s">
        <v>112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 x14ac:dyDescent="0.3">
      <c r="C226" s="45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 x14ac:dyDescent="0.3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38" t="s">
        <v>12</v>
      </c>
      <c r="G227" s="238"/>
      <c r="H227" s="239" t="s">
        <v>309</v>
      </c>
      <c r="I227" s="239"/>
      <c r="J227" s="239" t="s">
        <v>310</v>
      </c>
      <c r="K227" s="239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 x14ac:dyDescent="0.25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28">
        <f>VLOOKUP(AC228,$U$227:$AC$235,3)</f>
        <v>19</v>
      </c>
      <c r="G228" s="228"/>
      <c r="H228" s="229">
        <f>VLOOKUP(AC228,$U$227:$AC$235,4)</f>
        <v>488</v>
      </c>
      <c r="I228" s="229"/>
      <c r="J228" s="229">
        <f>VLOOKUP(AC228,$U$227:$AC$235,5)</f>
        <v>268</v>
      </c>
      <c r="K228" s="229"/>
      <c r="L228" s="229">
        <f>VLOOKUP(AC228,$U$227:$AC$235,6)</f>
        <v>220</v>
      </c>
      <c r="M228" s="230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 x14ac:dyDescent="0.25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25">
        <f t="shared" ref="F229:F235" si="28">VLOOKUP(AC229,$U$227:$AC$235,3)</f>
        <v>14</v>
      </c>
      <c r="G229" s="225"/>
      <c r="H229" s="226">
        <f t="shared" ref="H229:H235" si="29">VLOOKUP(AC229,$U$227:$AC$235,4)</f>
        <v>383</v>
      </c>
      <c r="I229" s="226"/>
      <c r="J229" s="226">
        <f t="shared" ref="J229:J235" si="30">VLOOKUP(AC229,$U$227:$AC$235,5)</f>
        <v>361</v>
      </c>
      <c r="K229" s="226"/>
      <c r="L229" s="226">
        <f t="shared" ref="L229:L235" si="31">VLOOKUP(AC229,$U$227:$AC$235,6)</f>
        <v>22</v>
      </c>
      <c r="M229" s="227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 x14ac:dyDescent="0.25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25">
        <f t="shared" si="28"/>
        <v>11</v>
      </c>
      <c r="G230" s="225"/>
      <c r="H230" s="226">
        <f t="shared" si="29"/>
        <v>383</v>
      </c>
      <c r="I230" s="226"/>
      <c r="J230" s="226">
        <f t="shared" si="30"/>
        <v>334</v>
      </c>
      <c r="K230" s="226"/>
      <c r="L230" s="226">
        <f t="shared" si="31"/>
        <v>49</v>
      </c>
      <c r="M230" s="227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 x14ac:dyDescent="0.25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25">
        <f t="shared" si="28"/>
        <v>9</v>
      </c>
      <c r="G231" s="225"/>
      <c r="H231" s="226">
        <f t="shared" si="29"/>
        <v>327</v>
      </c>
      <c r="I231" s="226"/>
      <c r="J231" s="226">
        <f t="shared" si="30"/>
        <v>350</v>
      </c>
      <c r="K231" s="226"/>
      <c r="L231" s="226">
        <f t="shared" si="31"/>
        <v>-23</v>
      </c>
      <c r="M231" s="227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 x14ac:dyDescent="0.25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7">
        <f t="shared" si="28"/>
        <v>8</v>
      </c>
      <c r="G232" s="247"/>
      <c r="H232" s="301">
        <f t="shared" si="29"/>
        <v>288</v>
      </c>
      <c r="I232" s="301"/>
      <c r="J232" s="301">
        <f t="shared" si="30"/>
        <v>286</v>
      </c>
      <c r="K232" s="301"/>
      <c r="L232" s="301">
        <f t="shared" si="31"/>
        <v>2</v>
      </c>
      <c r="M232" s="307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 x14ac:dyDescent="0.25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7">
        <f t="shared" si="28"/>
        <v>8</v>
      </c>
      <c r="G233" s="247"/>
      <c r="H233" s="301">
        <f t="shared" si="29"/>
        <v>353</v>
      </c>
      <c r="I233" s="301"/>
      <c r="J233" s="301">
        <f t="shared" si="30"/>
        <v>400</v>
      </c>
      <c r="K233" s="301"/>
      <c r="L233" s="301">
        <f t="shared" si="31"/>
        <v>-47</v>
      </c>
      <c r="M233" s="307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 x14ac:dyDescent="0.25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7">
        <f t="shared" si="28"/>
        <v>5</v>
      </c>
      <c r="G234" s="247"/>
      <c r="H234" s="301">
        <f t="shared" si="29"/>
        <v>287</v>
      </c>
      <c r="I234" s="301"/>
      <c r="J234" s="301">
        <f t="shared" si="30"/>
        <v>317</v>
      </c>
      <c r="K234" s="301"/>
      <c r="L234" s="301">
        <f t="shared" si="31"/>
        <v>-30</v>
      </c>
      <c r="M234" s="307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 x14ac:dyDescent="0.3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49">
        <f t="shared" si="28"/>
        <v>2</v>
      </c>
      <c r="G235" s="249"/>
      <c r="H235" s="291">
        <f t="shared" si="29"/>
        <v>172</v>
      </c>
      <c r="I235" s="291"/>
      <c r="J235" s="291">
        <f t="shared" si="30"/>
        <v>358</v>
      </c>
      <c r="K235" s="291"/>
      <c r="L235" s="291">
        <f t="shared" si="31"/>
        <v>-186</v>
      </c>
      <c r="M235" s="308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 x14ac:dyDescent="0.25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 x14ac:dyDescent="0.3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 x14ac:dyDescent="0.25">
      <c r="C238" s="45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 x14ac:dyDescent="0.3">
      <c r="C239" s="45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 x14ac:dyDescent="0.25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 x14ac:dyDescent="0.25">
      <c r="C241" s="45">
        <f>IF(OR(F241="",H241=""),"",IF(F241=H241,1,IF(F241&lt;H241,0,IF(F241-H241&lt;10,2,IF(F241&gt;H241,3,SE)))))</f>
        <v>3</v>
      </c>
      <c r="D241" s="231" t="str">
        <f>V235</f>
        <v>Belloshow</v>
      </c>
      <c r="E241" s="231"/>
      <c r="F241" s="76">
        <v>44</v>
      </c>
      <c r="G241" s="169" t="s">
        <v>17</v>
      </c>
      <c r="H241" s="75">
        <v>16</v>
      </c>
      <c r="I241" s="231" t="str">
        <f>V231</f>
        <v>Vale das Videiras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 x14ac:dyDescent="0.25">
      <c r="C242" s="45">
        <f>IF(OR(F242="",H242=""),"",IF(F242=H242,1,IF(F242&lt;H242,0,IF(F242-H242&lt;10,2,IF(F242&gt;H242,3,SE)))))</f>
        <v>3</v>
      </c>
      <c r="D242" s="231" t="str">
        <f>V234</f>
        <v>Play Hard 11</v>
      </c>
      <c r="E242" s="231"/>
      <c r="F242" s="76">
        <v>45</v>
      </c>
      <c r="G242" s="169" t="s">
        <v>17</v>
      </c>
      <c r="H242" s="75">
        <v>22</v>
      </c>
      <c r="I242" s="231" t="str">
        <f>V230</f>
        <v>Tupense S.C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 x14ac:dyDescent="0.25">
      <c r="C243" s="45">
        <f>IF(OR(F243="",H243=""),"",IF(F243=H243,1,IF(F243&lt;H243,0,IF(F243-H243&lt;10,2,IF(F243&gt;H243,3,SE)))))</f>
        <v>3</v>
      </c>
      <c r="D243" s="231" t="str">
        <f>V233</f>
        <v>EFIPAC</v>
      </c>
      <c r="E243" s="231"/>
      <c r="F243" s="76">
        <v>50</v>
      </c>
      <c r="G243" s="169" t="s">
        <v>17</v>
      </c>
      <c r="H243" s="75">
        <v>33</v>
      </c>
      <c r="I243" s="231" t="str">
        <f>V229</f>
        <v>M0nsters FC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 x14ac:dyDescent="0.25">
      <c r="C244" s="45">
        <f>IF(OR(F244="",H244=""),"",IF(F244=H244,1,IF(F244&lt;H244,0,IF(F244-H244&lt;10,2,IF(F244&gt;H244,3,SE)))))</f>
        <v>0</v>
      </c>
      <c r="D244" s="231" t="str">
        <f>V232</f>
        <v>MAGRÃO FUTEBOL</v>
      </c>
      <c r="E244" s="231"/>
      <c r="F244" s="75">
        <v>33</v>
      </c>
      <c r="G244" s="169" t="s">
        <v>17</v>
      </c>
      <c r="H244" s="76">
        <v>39</v>
      </c>
      <c r="I244" s="231" t="str">
        <f>V228</f>
        <v>JAH JAH ME LEVE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 x14ac:dyDescent="0.3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 x14ac:dyDescent="0.25">
      <c r="C246" s="45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 x14ac:dyDescent="0.3">
      <c r="C247" s="45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 x14ac:dyDescent="0.25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 x14ac:dyDescent="0.25">
      <c r="C249" s="45">
        <f>IF(OR(F249="",H249=""),"",IF(F249=H249,1,IF(F249&lt;H249,0,IF(F249-H249&lt;10,2,IF(F249&gt;H249,3,SE)))))</f>
        <v>3</v>
      </c>
      <c r="D249" s="231" t="str">
        <f>V235</f>
        <v>Belloshow</v>
      </c>
      <c r="E249" s="231"/>
      <c r="F249" s="76">
        <v>82</v>
      </c>
      <c r="G249" s="169" t="s">
        <v>17</v>
      </c>
      <c r="H249" s="75">
        <v>52</v>
      </c>
      <c r="I249" s="231" t="str">
        <f>V228</f>
        <v>JAH JAH ME LEVE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 x14ac:dyDescent="0.25">
      <c r="C250" s="45">
        <f>IF(OR(F250="",H250=""),"",IF(F250=H250,1,IF(F250&lt;H250,0,IF(F250-H250&lt;10,2,IF(F250&gt;H250,3,SE)))))</f>
        <v>3</v>
      </c>
      <c r="D250" s="231" t="str">
        <f>V234</f>
        <v>Play Hard 11</v>
      </c>
      <c r="E250" s="231"/>
      <c r="F250" s="76">
        <v>38</v>
      </c>
      <c r="G250" s="169" t="s">
        <v>17</v>
      </c>
      <c r="H250" s="75">
        <v>28</v>
      </c>
      <c r="I250" s="231" t="str">
        <f>V229</f>
        <v>M0nsters FC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 x14ac:dyDescent="0.25">
      <c r="C251" s="45">
        <f>IF(OR(F251="",H251=""),"",IF(F251=H251,1,IF(F251&lt;H251,0,IF(F251-H251&lt;10,2,IF(F251&gt;H251,3,SE)))))</f>
        <v>3</v>
      </c>
      <c r="D251" s="231" t="str">
        <f>V233</f>
        <v>EFIPAC</v>
      </c>
      <c r="E251" s="231"/>
      <c r="F251" s="76">
        <v>38</v>
      </c>
      <c r="G251" s="169" t="s">
        <v>17</v>
      </c>
      <c r="H251" s="75">
        <v>24</v>
      </c>
      <c r="I251" s="231" t="str">
        <f>V230</f>
        <v>Tupense S.C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 x14ac:dyDescent="0.25">
      <c r="C252" s="45">
        <f>IF(OR(F252="",H252=""),"",IF(F252=H252,1,IF(F252&lt;H252,0,IF(F252-H252&lt;10,2,IF(F252&gt;H252,3,SE)))))</f>
        <v>2</v>
      </c>
      <c r="D252" s="231" t="str">
        <f>V232</f>
        <v>MAGRÃO FUTEBOL</v>
      </c>
      <c r="E252" s="231"/>
      <c r="F252" s="76">
        <v>63</v>
      </c>
      <c r="G252" s="169" t="s">
        <v>17</v>
      </c>
      <c r="H252" s="75">
        <v>56</v>
      </c>
      <c r="I252" s="231" t="str">
        <f>V231</f>
        <v>Vale das Videiras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 x14ac:dyDescent="0.3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 x14ac:dyDescent="0.25">
      <c r="C254" s="45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 x14ac:dyDescent="0.3">
      <c r="C255" s="45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 x14ac:dyDescent="0.25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 x14ac:dyDescent="0.25">
      <c r="C257" s="45">
        <f>IF(OR(F257="",H257=""),"",IF(F257=H257,1,IF(F257&lt;H257,0,IF(F257-H257&lt;10,2,IF(F257&gt;H257,3,SE)))))</f>
        <v>3</v>
      </c>
      <c r="D257" s="231" t="str">
        <f>V235</f>
        <v>Belloshow</v>
      </c>
      <c r="E257" s="231"/>
      <c r="F257" s="76">
        <v>84</v>
      </c>
      <c r="G257" s="169" t="s">
        <v>17</v>
      </c>
      <c r="H257" s="75">
        <v>9</v>
      </c>
      <c r="I257" s="231" t="str">
        <f>V229</f>
        <v>M0nsters FC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 x14ac:dyDescent="0.25">
      <c r="C258" s="45">
        <f>IF(OR(F258="",H258=""),"",IF(F258=H258,1,IF(F258&lt;H258,0,IF(F258-H258&lt;10,2,IF(F258&gt;H258,3,SE)))))</f>
        <v>0</v>
      </c>
      <c r="D258" s="231" t="str">
        <f>V234</f>
        <v>Play Hard 11</v>
      </c>
      <c r="E258" s="231"/>
      <c r="F258" s="75">
        <v>47</v>
      </c>
      <c r="G258" s="169" t="s">
        <v>17</v>
      </c>
      <c r="H258" s="76">
        <v>65</v>
      </c>
      <c r="I258" s="231" t="str">
        <f>V228</f>
        <v>JAH JAH ME LEVE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 x14ac:dyDescent="0.25">
      <c r="C259" s="45">
        <f>IF(OR(F259="",H259=""),"",IF(F259=H259,1,IF(F259&lt;H259,0,IF(F259-H259&lt;10,2,IF(F259&gt;H259,3,SE)))))</f>
        <v>0</v>
      </c>
      <c r="D259" s="231" t="str">
        <f>V233</f>
        <v>EFIPAC</v>
      </c>
      <c r="E259" s="231"/>
      <c r="F259" s="75">
        <v>32</v>
      </c>
      <c r="G259" s="169" t="s">
        <v>17</v>
      </c>
      <c r="H259" s="76">
        <v>36</v>
      </c>
      <c r="I259" s="231" t="str">
        <f>V231</f>
        <v>Vale das Videiras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 x14ac:dyDescent="0.25">
      <c r="C260" s="45">
        <f>IF(OR(F260="",H260=""),"",IF(F260=H260,1,IF(F260&lt;H260,0,IF(F260-H260&lt;10,2,IF(F260&gt;H260,3,SE)))))</f>
        <v>3</v>
      </c>
      <c r="D260" s="231" t="str">
        <f>V232</f>
        <v>MAGRÃO FUTEBOL</v>
      </c>
      <c r="E260" s="231"/>
      <c r="F260" s="76">
        <v>74</v>
      </c>
      <c r="G260" s="169" t="s">
        <v>17</v>
      </c>
      <c r="H260" s="75">
        <v>46</v>
      </c>
      <c r="I260" s="231" t="str">
        <f>V230</f>
        <v>Tupense S.C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 x14ac:dyDescent="0.3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 x14ac:dyDescent="0.25">
      <c r="C262" s="45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 x14ac:dyDescent="0.3">
      <c r="C263" s="45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 x14ac:dyDescent="0.25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 x14ac:dyDescent="0.25">
      <c r="C265" s="45">
        <f>IF(OR(F265="",H265=""),"",IF(F265=H265,1,IF(F265&lt;H265,0,IF(F265-H265&lt;10,2,IF(F265&gt;H265,3,SE)))))</f>
        <v>2</v>
      </c>
      <c r="D265" s="231" t="str">
        <f>V235</f>
        <v>Belloshow</v>
      </c>
      <c r="E265" s="231"/>
      <c r="F265" s="76">
        <v>50</v>
      </c>
      <c r="G265" s="169" t="s">
        <v>17</v>
      </c>
      <c r="H265" s="75">
        <v>48</v>
      </c>
      <c r="I265" s="231" t="str">
        <f>V230</f>
        <v>Tupense S.C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 x14ac:dyDescent="0.25">
      <c r="C266" s="45">
        <f>IF(OR(F266="",H266=""),"",IF(F266=H266,1,IF(F266&lt;H266,0,IF(F266-H266&lt;10,2,IF(F266&gt;H266,3,SE)))))</f>
        <v>0</v>
      </c>
      <c r="D266" s="231" t="str">
        <f>V234</f>
        <v>Play Hard 11</v>
      </c>
      <c r="E266" s="231"/>
      <c r="F266" s="75">
        <v>52</v>
      </c>
      <c r="G266" s="169" t="s">
        <v>17</v>
      </c>
      <c r="H266" s="76">
        <v>75</v>
      </c>
      <c r="I266" s="231" t="str">
        <f>V231</f>
        <v>Vale das Videiras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 x14ac:dyDescent="0.25">
      <c r="C267" s="45">
        <f>IF(OR(F267="",H267=""),"",IF(F267=H267,1,IF(F267&lt;H267,0,IF(F267-H267&lt;10,2,IF(F267&gt;H267,3,SE)))))</f>
        <v>0</v>
      </c>
      <c r="D267" s="231" t="str">
        <f>V233</f>
        <v>EFIPAC</v>
      </c>
      <c r="E267" s="231"/>
      <c r="F267" s="75">
        <v>58</v>
      </c>
      <c r="G267" s="169" t="s">
        <v>17</v>
      </c>
      <c r="H267" s="76">
        <v>69</v>
      </c>
      <c r="I267" s="231" t="str">
        <f>V228</f>
        <v>JAH JAH ME LEVE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 x14ac:dyDescent="0.25">
      <c r="C268" s="45">
        <f>IF(OR(F268="",H268=""),"",IF(F268=H268,1,IF(F268&lt;H268,0,IF(F268-H268&lt;10,2,IF(F268&gt;H268,3,SE)))))</f>
        <v>3</v>
      </c>
      <c r="D268" s="231" t="str">
        <f>V232</f>
        <v>MAGRÃO FUTEBOL</v>
      </c>
      <c r="E268" s="231"/>
      <c r="F268" s="76">
        <v>47</v>
      </c>
      <c r="G268" s="169" t="s">
        <v>17</v>
      </c>
      <c r="H268" s="75">
        <v>20</v>
      </c>
      <c r="I268" s="231" t="str">
        <f>V229</f>
        <v>M0nsters FC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 x14ac:dyDescent="0.3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 x14ac:dyDescent="0.25">
      <c r="C270" s="45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 x14ac:dyDescent="0.3">
      <c r="C271" s="45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 x14ac:dyDescent="0.25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 x14ac:dyDescent="0.25">
      <c r="C273" s="45">
        <f>IF(OR(F273="",H273=""),"",IF(F273=H273,1,IF(F273&lt;H273,0,IF(F273-H273&lt;10,2,IF(F273&gt;H273,3,SE)))))</f>
        <v>3</v>
      </c>
      <c r="D273" s="231" t="str">
        <f>V235</f>
        <v>Belloshow</v>
      </c>
      <c r="E273" s="231"/>
      <c r="F273" s="76">
        <v>72</v>
      </c>
      <c r="G273" s="58" t="s">
        <v>17</v>
      </c>
      <c r="H273" s="75">
        <v>39</v>
      </c>
      <c r="I273" s="231" t="str">
        <f>V232</f>
        <v>MAGRÃO FUTEBOL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 x14ac:dyDescent="0.25">
      <c r="C274" s="45">
        <f>IF(OR(F274="",H274=""),"",IF(F274=H274,1,IF(F274&lt;H274,0,IF(F274-H274&lt;10,2,IF(F274&gt;H274,3,SE)))))</f>
        <v>2</v>
      </c>
      <c r="D274" s="231" t="str">
        <f>V234</f>
        <v>Play Hard 11</v>
      </c>
      <c r="E274" s="231"/>
      <c r="F274" s="76">
        <v>60</v>
      </c>
      <c r="G274" s="58" t="s">
        <v>17</v>
      </c>
      <c r="H274" s="75">
        <v>55</v>
      </c>
      <c r="I274" s="231" t="str">
        <f>V233</f>
        <v>EFIPAC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 x14ac:dyDescent="0.25">
      <c r="C275" s="45">
        <f>IF(OR(F275="",H275=""),"",IF(F275=H275,1,IF(F275&lt;H275,0,IF(F275-H275&lt;10,2,IF(F275&gt;H275,3,SE)))))</f>
        <v>0</v>
      </c>
      <c r="D275" s="231" t="str">
        <f>V231</f>
        <v>Vale das Videiras</v>
      </c>
      <c r="E275" s="231"/>
      <c r="F275" s="76">
        <v>33</v>
      </c>
      <c r="G275" s="58" t="s">
        <v>17</v>
      </c>
      <c r="H275" s="75">
        <v>53</v>
      </c>
      <c r="I275" s="231" t="str">
        <f>V228</f>
        <v>JAH JAH ME LEVE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 x14ac:dyDescent="0.25">
      <c r="C276" s="45">
        <f>IF(OR(F276="",H276=""),"",IF(F276=H276,1,IF(F276&lt;H276,0,IF(F276-H276&lt;10,2,IF(F276&gt;H276,3,SE)))))</f>
        <v>3</v>
      </c>
      <c r="D276" s="231" t="str">
        <f>V230</f>
        <v>Tupense S.C</v>
      </c>
      <c r="E276" s="231"/>
      <c r="F276" s="76">
        <v>36</v>
      </c>
      <c r="G276" s="58" t="s">
        <v>17</v>
      </c>
      <c r="H276" s="75">
        <v>6</v>
      </c>
      <c r="I276" s="231" t="str">
        <f>V229</f>
        <v>M0nsters FC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 x14ac:dyDescent="0.3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 x14ac:dyDescent="0.25">
      <c r="C278" s="45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 x14ac:dyDescent="0.3">
      <c r="C279" s="45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 x14ac:dyDescent="0.25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 x14ac:dyDescent="0.25">
      <c r="C281" s="45">
        <f>IF(OR(F281="",H281=""),"",IF(F281=H281,1,IF(F281&lt;H281,0,IF(F281-H281&lt;10,2,IF(F281&gt;H281,3,SE)))))</f>
        <v>3</v>
      </c>
      <c r="D281" s="231" t="str">
        <f>V235</f>
        <v>Belloshow</v>
      </c>
      <c r="E281" s="231"/>
      <c r="F281" s="76">
        <v>100</v>
      </c>
      <c r="G281" s="58" t="s">
        <v>17</v>
      </c>
      <c r="H281" s="75">
        <v>55</v>
      </c>
      <c r="I281" s="231" t="str">
        <f>V233</f>
        <v>EFIPAC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 x14ac:dyDescent="0.25">
      <c r="C282" s="45">
        <f>IF(OR(F282="",H282=""),"",IF(F282=H282,1,IF(F282&lt;H282,0,IF(F282-H282&lt;10,2,IF(F282&gt;H282,3,SE)))))</f>
        <v>0</v>
      </c>
      <c r="D282" s="231" t="str">
        <f>V234</f>
        <v>Play Hard 11</v>
      </c>
      <c r="E282" s="231"/>
      <c r="F282" s="75">
        <v>62</v>
      </c>
      <c r="G282" s="58" t="s">
        <v>17</v>
      </c>
      <c r="H282" s="76">
        <v>99</v>
      </c>
      <c r="I282" s="231" t="str">
        <f>V232</f>
        <v>MAGRÃO FUTEBOL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 x14ac:dyDescent="0.25">
      <c r="C283" s="45">
        <f>IF(OR(F283="",H283=""),"",IF(F283=H283,1,IF(F283&lt;H283,0,IF(F283-H283&lt;10,2,IF(F283&gt;H283,3,SE)))))</f>
        <v>0</v>
      </c>
      <c r="D283" s="231" t="str">
        <f>V231</f>
        <v>Vale das Videiras</v>
      </c>
      <c r="E283" s="231"/>
      <c r="F283" s="75">
        <v>42</v>
      </c>
      <c r="G283" s="58" t="s">
        <v>17</v>
      </c>
      <c r="H283" s="76">
        <v>47</v>
      </c>
      <c r="I283" s="231" t="str">
        <f>V229</f>
        <v>M0nsters FC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 x14ac:dyDescent="0.25">
      <c r="C284" s="45">
        <f>IF(OR(F284="",H284=""),"",IF(F284=H284,1,IF(F284&lt;H284,0,IF(F284-H284&lt;10,2,IF(F284&gt;H284,3,SE)))))</f>
        <v>3</v>
      </c>
      <c r="D284" s="231" t="str">
        <f>V230</f>
        <v>Tupense S.C</v>
      </c>
      <c r="E284" s="231"/>
      <c r="F284" s="76">
        <v>79</v>
      </c>
      <c r="G284" s="58" t="s">
        <v>17</v>
      </c>
      <c r="H284" s="75">
        <v>44</v>
      </c>
      <c r="I284" s="231" t="str">
        <f>V228</f>
        <v>JAH JAH ME LEVE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 x14ac:dyDescent="0.3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 x14ac:dyDescent="0.25">
      <c r="C286" s="45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 x14ac:dyDescent="0.3">
      <c r="C287" s="45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 x14ac:dyDescent="0.25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 x14ac:dyDescent="0.25">
      <c r="C289" s="45">
        <f>IF(OR(F289="",H289=""),"",IF(F289=H289,1,IF(F289&lt;H289,0,IF(F289-H289&lt;10,2,IF(F289&gt;H289,3,SE)))))</f>
        <v>2</v>
      </c>
      <c r="D289" s="231" t="str">
        <f>V235</f>
        <v>Belloshow</v>
      </c>
      <c r="E289" s="231"/>
      <c r="F289" s="76">
        <v>56</v>
      </c>
      <c r="G289" s="169" t="s">
        <v>17</v>
      </c>
      <c r="H289" s="75">
        <v>49</v>
      </c>
      <c r="I289" s="231" t="str">
        <f>V234</f>
        <v>Play Hard 11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 x14ac:dyDescent="0.25">
      <c r="C290" s="45">
        <f>IF(OR(F290="",H290=""),"",IF(F290=H290,1,IF(F290&lt;H290,0,IF(F290-H290&lt;10,2,IF(F290&gt;H290,3,SE)))))</f>
        <v>3</v>
      </c>
      <c r="D290" s="231" t="str">
        <f>V233</f>
        <v>EFIPAC</v>
      </c>
      <c r="E290" s="231"/>
      <c r="F290" s="76">
        <v>39</v>
      </c>
      <c r="G290" s="169" t="s">
        <v>17</v>
      </c>
      <c r="H290" s="75">
        <v>28</v>
      </c>
      <c r="I290" s="231" t="str">
        <f>V232</f>
        <v>MAGRÃO FUTEBOL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 x14ac:dyDescent="0.25">
      <c r="C291" s="45">
        <f>IF(OR(F291="",H291=""),"",IF(F291=H291,1,IF(F291&lt;H291,0,IF(F291-H291&lt;10,2,IF(F291&gt;H291,3,SE)))))</f>
        <v>0</v>
      </c>
      <c r="D291" s="231" t="str">
        <f>V231</f>
        <v>Vale das Videiras</v>
      </c>
      <c r="E291" s="231"/>
      <c r="F291" s="75">
        <v>29</v>
      </c>
      <c r="G291" s="169" t="s">
        <v>17</v>
      </c>
      <c r="H291" s="76">
        <v>33</v>
      </c>
      <c r="I291" s="231" t="str">
        <f>V230</f>
        <v>Tupense S.C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 x14ac:dyDescent="0.25">
      <c r="C292" s="45">
        <f>IF(OR(F292="",H292=""),"",IF(F292=H292,1,IF(F292&lt;H292,0,IF(F292-H292&lt;10,2,IF(F292&gt;H292,3,SE)))))</f>
        <v>0</v>
      </c>
      <c r="D292" s="231" t="str">
        <f>V229</f>
        <v>M0nsters FC</v>
      </c>
      <c r="E292" s="231"/>
      <c r="F292" s="75">
        <v>29</v>
      </c>
      <c r="G292" s="169" t="s">
        <v>17</v>
      </c>
      <c r="H292" s="76">
        <v>61</v>
      </c>
      <c r="I292" s="231" t="str">
        <f>V228</f>
        <v>JAH JAH ME LEVE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 x14ac:dyDescent="0.3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 x14ac:dyDescent="0.25">
      <c r="C294" s="45" t="str">
        <f>IF(OR(F294="",H294=""),"",IF(F294=H294,1,IF(F294&lt;H294,0,IF(F294-H294&lt;10,2,IF(F294&gt;H294,3,SE)))))</f>
        <v/>
      </c>
      <c r="D294" s="232" t="s">
        <v>118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 x14ac:dyDescent="0.3">
      <c r="C295" s="45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 x14ac:dyDescent="0.3">
      <c r="C296" s="45"/>
      <c r="D296" s="87" t="s">
        <v>3</v>
      </c>
      <c r="E296" s="175" t="s">
        <v>21</v>
      </c>
      <c r="F296" s="238" t="s">
        <v>12</v>
      </c>
      <c r="G296" s="238"/>
      <c r="H296" s="239" t="s">
        <v>309</v>
      </c>
      <c r="I296" s="239"/>
      <c r="J296" s="239" t="s">
        <v>310</v>
      </c>
      <c r="K296" s="239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 x14ac:dyDescent="0.25">
      <c r="C297" s="45"/>
      <c r="D297" s="52" t="s">
        <v>4</v>
      </c>
      <c r="E297" s="176" t="str">
        <f>VLOOKUP(AC297,$U$296:$AB$304,2)</f>
        <v>MagoLitos F.C</v>
      </c>
      <c r="F297" s="228">
        <f>VLOOKUP(AC297,$U$296:$AB$304,3)</f>
        <v>17</v>
      </c>
      <c r="G297" s="228"/>
      <c r="H297" s="228">
        <f>VLOOKUP(AC297,$U$296:$AB$304,4)</f>
        <v>494</v>
      </c>
      <c r="I297" s="228"/>
      <c r="J297" s="228">
        <f>VLOOKUP(AC297,$U$296:$AB$304,5)</f>
        <v>380</v>
      </c>
      <c r="K297" s="228"/>
      <c r="L297" s="228">
        <f>VLOOKUP(AC297,$U$296:$AB$304,6)</f>
        <v>114</v>
      </c>
      <c r="M297" s="309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 x14ac:dyDescent="0.25">
      <c r="C298" s="45"/>
      <c r="D298" s="53" t="s">
        <v>5</v>
      </c>
      <c r="E298" s="171" t="str">
        <f t="shared" ref="E298:E304" si="36">VLOOKUP(AC298,$U$296:$AB$304,2)</f>
        <v>DIDICAFE FC</v>
      </c>
      <c r="F298" s="225">
        <f t="shared" ref="F298:F304" si="37">VLOOKUP(AC298,$U$296:$AB$304,3)</f>
        <v>11</v>
      </c>
      <c r="G298" s="225"/>
      <c r="H298" s="225">
        <f t="shared" ref="H298:H304" si="38">VLOOKUP(AC298,$U$296:$AB$304,4)</f>
        <v>343</v>
      </c>
      <c r="I298" s="225"/>
      <c r="J298" s="225">
        <f t="shared" ref="J298:J304" si="39">VLOOKUP(AC298,$U$296:$AB$304,5)</f>
        <v>285</v>
      </c>
      <c r="K298" s="225"/>
      <c r="L298" s="225">
        <f t="shared" ref="L298:L304" si="40">VLOOKUP(AC298,$U$296:$AB$304,6)</f>
        <v>58</v>
      </c>
      <c r="M298" s="257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 x14ac:dyDescent="0.25">
      <c r="C299" s="45"/>
      <c r="D299" s="53" t="s">
        <v>6</v>
      </c>
      <c r="E299" s="171" t="str">
        <f t="shared" si="36"/>
        <v>VascoPaulo F.C.</v>
      </c>
      <c r="F299" s="225">
        <f t="shared" si="37"/>
        <v>10</v>
      </c>
      <c r="G299" s="225"/>
      <c r="H299" s="225">
        <f t="shared" si="38"/>
        <v>466</v>
      </c>
      <c r="I299" s="225"/>
      <c r="J299" s="225">
        <f t="shared" si="39"/>
        <v>428</v>
      </c>
      <c r="K299" s="225"/>
      <c r="L299" s="225">
        <f t="shared" si="40"/>
        <v>38</v>
      </c>
      <c r="M299" s="257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 x14ac:dyDescent="0.25">
      <c r="C300" s="45"/>
      <c r="D300" s="53" t="s">
        <v>7</v>
      </c>
      <c r="E300" s="171" t="str">
        <f t="shared" si="36"/>
        <v>Engenheirense</v>
      </c>
      <c r="F300" s="225">
        <f t="shared" si="37"/>
        <v>10</v>
      </c>
      <c r="G300" s="225"/>
      <c r="H300" s="225">
        <f t="shared" si="38"/>
        <v>438</v>
      </c>
      <c r="I300" s="225"/>
      <c r="J300" s="225">
        <f t="shared" si="39"/>
        <v>412</v>
      </c>
      <c r="K300" s="225"/>
      <c r="L300" s="225">
        <f t="shared" si="40"/>
        <v>26</v>
      </c>
      <c r="M300" s="257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 x14ac:dyDescent="0.25">
      <c r="C301" s="45"/>
      <c r="D301" s="54" t="s">
        <v>8</v>
      </c>
      <c r="E301" s="170" t="str">
        <f t="shared" si="36"/>
        <v>FC Casablanca</v>
      </c>
      <c r="F301" s="247">
        <f t="shared" si="37"/>
        <v>9</v>
      </c>
      <c r="G301" s="247"/>
      <c r="H301" s="247">
        <f t="shared" si="38"/>
        <v>298</v>
      </c>
      <c r="I301" s="247"/>
      <c r="J301" s="247">
        <f t="shared" si="39"/>
        <v>351</v>
      </c>
      <c r="K301" s="247"/>
      <c r="L301" s="247">
        <f t="shared" si="40"/>
        <v>-53</v>
      </c>
      <c r="M301" s="248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 x14ac:dyDescent="0.25">
      <c r="C302" s="45"/>
      <c r="D302" s="54" t="s">
        <v>9</v>
      </c>
      <c r="E302" s="170" t="str">
        <f t="shared" si="36"/>
        <v>ADVEC FUTEBOL CLUBE</v>
      </c>
      <c r="F302" s="247">
        <f t="shared" si="37"/>
        <v>8</v>
      </c>
      <c r="G302" s="247"/>
      <c r="H302" s="247">
        <f t="shared" si="38"/>
        <v>435</v>
      </c>
      <c r="I302" s="247"/>
      <c r="J302" s="247">
        <f t="shared" si="39"/>
        <v>393</v>
      </c>
      <c r="K302" s="247"/>
      <c r="L302" s="247">
        <f t="shared" si="40"/>
        <v>42</v>
      </c>
      <c r="M302" s="248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 x14ac:dyDescent="0.25">
      <c r="C303" s="45"/>
      <c r="D303" s="54" t="s">
        <v>10</v>
      </c>
      <c r="E303" s="170" t="str">
        <f t="shared" si="36"/>
        <v>Botafogo do HG</v>
      </c>
      <c r="F303" s="247">
        <f t="shared" si="37"/>
        <v>8</v>
      </c>
      <c r="G303" s="247"/>
      <c r="H303" s="247">
        <f t="shared" si="38"/>
        <v>396</v>
      </c>
      <c r="I303" s="247"/>
      <c r="J303" s="247">
        <f t="shared" si="39"/>
        <v>429</v>
      </c>
      <c r="K303" s="247"/>
      <c r="L303" s="247">
        <f t="shared" si="40"/>
        <v>-33</v>
      </c>
      <c r="M303" s="248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 x14ac:dyDescent="0.3">
      <c r="C304" s="45"/>
      <c r="D304" s="73" t="s">
        <v>11</v>
      </c>
      <c r="E304" s="174" t="str">
        <f t="shared" si="36"/>
        <v>xMastersFC</v>
      </c>
      <c r="F304" s="249">
        <f t="shared" si="37"/>
        <v>0</v>
      </c>
      <c r="G304" s="249"/>
      <c r="H304" s="249">
        <f t="shared" si="38"/>
        <v>264</v>
      </c>
      <c r="I304" s="249"/>
      <c r="J304" s="249">
        <f t="shared" si="39"/>
        <v>445</v>
      </c>
      <c r="K304" s="249"/>
      <c r="L304" s="249">
        <f t="shared" si="40"/>
        <v>-181</v>
      </c>
      <c r="M304" s="25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 x14ac:dyDescent="0.25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 x14ac:dyDescent="0.3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 x14ac:dyDescent="0.25">
      <c r="C307" s="45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 x14ac:dyDescent="0.3">
      <c r="C308" s="45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 x14ac:dyDescent="0.25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 x14ac:dyDescent="0.25">
      <c r="C310" s="45">
        <f>IF(OR(F310="",H310=""),"",IF(F310=H310,1,IF(F310&lt;H310,0,IF(F310-H310&lt;10,2,IF(F310&gt;H310,3,SE)))))</f>
        <v>0</v>
      </c>
      <c r="D310" s="231" t="str">
        <f>V304</f>
        <v>ADVEC FUTEBOL CLUBE</v>
      </c>
      <c r="E310" s="231"/>
      <c r="F310" s="75">
        <v>41</v>
      </c>
      <c r="G310" s="169" t="s">
        <v>17</v>
      </c>
      <c r="H310" s="76">
        <v>48</v>
      </c>
      <c r="I310" s="231" t="str">
        <f>V300</f>
        <v>Engenheirense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 x14ac:dyDescent="0.25">
      <c r="C311" s="45">
        <f>IF(OR(F311="",H311=""),"",IF(F311=H311,1,IF(F311&lt;H311,0,IF(F311-H311&lt;10,2,IF(F311&gt;H311,3,SE)))))</f>
        <v>2</v>
      </c>
      <c r="D311" s="231" t="str">
        <f>V303</f>
        <v>Botafogo do HG</v>
      </c>
      <c r="E311" s="231"/>
      <c r="F311" s="76">
        <v>43</v>
      </c>
      <c r="G311" s="169" t="s">
        <v>17</v>
      </c>
      <c r="H311" s="75">
        <v>38</v>
      </c>
      <c r="I311" s="231" t="str">
        <f>V299</f>
        <v>DIDICAFE FC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 x14ac:dyDescent="0.25">
      <c r="C312" s="45">
        <f>IF(OR(F312="",H312=""),"",IF(F312=H312,1,IF(F312&lt;H312,0,IF(F312-H312&lt;10,2,IF(F312&gt;H312,3,SE)))))</f>
        <v>3</v>
      </c>
      <c r="D312" s="231" t="str">
        <f>V302</f>
        <v>MagoLitos F.C</v>
      </c>
      <c r="E312" s="231"/>
      <c r="F312" s="76">
        <v>54</v>
      </c>
      <c r="G312" s="169" t="s">
        <v>17</v>
      </c>
      <c r="H312" s="75">
        <v>24</v>
      </c>
      <c r="I312" s="231" t="str">
        <f>V298</f>
        <v>xMastersFC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 x14ac:dyDescent="0.25">
      <c r="C313" s="45">
        <f>IF(OR(F313="",H313=""),"",IF(F313=H313,1,IF(F313&lt;H313,0,IF(F313-H313&lt;10,2,IF(F313&gt;H313,3,SE)))))</f>
        <v>0</v>
      </c>
      <c r="D313" s="231" t="str">
        <f>V301</f>
        <v>VascoPaulo F.C.</v>
      </c>
      <c r="E313" s="231"/>
      <c r="F313" s="75">
        <v>19</v>
      </c>
      <c r="G313" s="169" t="s">
        <v>17</v>
      </c>
      <c r="H313" s="76">
        <v>37</v>
      </c>
      <c r="I313" s="231" t="str">
        <f>V297</f>
        <v>FC Casablanca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 x14ac:dyDescent="0.3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 x14ac:dyDescent="0.25">
      <c r="C315" s="45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 x14ac:dyDescent="0.3">
      <c r="C316" s="45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 x14ac:dyDescent="0.25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 x14ac:dyDescent="0.25">
      <c r="C318" s="45">
        <f>IF(OR(F318="",H318=""),"",IF(F318=H318,1,IF(F318&lt;H318,0,IF(F318-H318&lt;10,2,IF(F318&gt;H318,3,SE)))))</f>
        <v>2</v>
      </c>
      <c r="D318" s="231" t="str">
        <f>V304</f>
        <v>ADVEC FUTEBOL CLUBE</v>
      </c>
      <c r="E318" s="231"/>
      <c r="F318" s="76">
        <v>58</v>
      </c>
      <c r="G318" s="58" t="s">
        <v>17</v>
      </c>
      <c r="H318" s="75">
        <v>52</v>
      </c>
      <c r="I318" s="231" t="str">
        <f>V297</f>
        <v>FC Casablanca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 x14ac:dyDescent="0.25">
      <c r="C319" s="45">
        <f>IF(OR(F319="",H319=""),"",IF(F319=H319,1,IF(F319&lt;H319,0,IF(F319-H319&lt;10,2,IF(F319&gt;H319,3,SE)))))</f>
        <v>3</v>
      </c>
      <c r="D319" s="231" t="str">
        <f>V303</f>
        <v>Botafogo do HG</v>
      </c>
      <c r="E319" s="231"/>
      <c r="F319" s="76">
        <v>68</v>
      </c>
      <c r="G319" s="58" t="s">
        <v>17</v>
      </c>
      <c r="H319" s="75">
        <v>28</v>
      </c>
      <c r="I319" s="231" t="str">
        <f>V298</f>
        <v>xMastersFC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 x14ac:dyDescent="0.25">
      <c r="C320" s="45">
        <f>IF(OR(F320="",H320=""),"",IF(F320=H320,1,IF(F320&lt;H320,0,IF(F320-H320&lt;10,2,IF(F320&gt;H320,3,SE)))))</f>
        <v>3</v>
      </c>
      <c r="D320" s="231" t="str">
        <f>V302</f>
        <v>MagoLitos F.C</v>
      </c>
      <c r="E320" s="231"/>
      <c r="F320" s="76">
        <v>57</v>
      </c>
      <c r="G320" s="58" t="s">
        <v>17</v>
      </c>
      <c r="H320" s="75">
        <v>44</v>
      </c>
      <c r="I320" s="231" t="str">
        <f>V299</f>
        <v>DIDICAFE FC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 x14ac:dyDescent="0.25">
      <c r="C321" s="45">
        <f>IF(OR(F321="",H321=""),"",IF(F321=H321,1,IF(F321&lt;H321,0,IF(F321-H321&lt;10,2,IF(F321&gt;H321,3,SE)))))</f>
        <v>3</v>
      </c>
      <c r="D321" s="231" t="str">
        <f>V301</f>
        <v>VascoPaulo F.C.</v>
      </c>
      <c r="E321" s="231"/>
      <c r="F321" s="76">
        <v>111</v>
      </c>
      <c r="G321" s="58" t="s">
        <v>17</v>
      </c>
      <c r="H321" s="75">
        <v>100</v>
      </c>
      <c r="I321" s="231" t="str">
        <f>V300</f>
        <v>Engenheirense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 x14ac:dyDescent="0.3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 x14ac:dyDescent="0.25">
      <c r="C323" s="45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 x14ac:dyDescent="0.3">
      <c r="C324" s="45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 x14ac:dyDescent="0.25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 x14ac:dyDescent="0.25">
      <c r="C326" s="45">
        <f>IF(OR(F326="",H326=""),"",IF(F326=H326,1,IF(F326&lt;H326,0,IF(F326-H326&lt;10,2,IF(F326&gt;H326,3,SE)))))</f>
        <v>3</v>
      </c>
      <c r="D326" s="231" t="str">
        <f>V304</f>
        <v>ADVEC FUTEBOL CLUBE</v>
      </c>
      <c r="E326" s="231"/>
      <c r="F326" s="76">
        <v>86</v>
      </c>
      <c r="G326" s="169" t="s">
        <v>17</v>
      </c>
      <c r="H326" s="75">
        <v>22</v>
      </c>
      <c r="I326" s="231" t="str">
        <f>V298</f>
        <v>xMastersFC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 x14ac:dyDescent="0.25">
      <c r="C327" s="45">
        <f>IF(OR(F327="",H327=""),"",IF(F327=H327,1,IF(F327&lt;H327,0,IF(F327-H327&lt;10,2,IF(F327&gt;H327,3,SE)))))</f>
        <v>0</v>
      </c>
      <c r="D327" s="231" t="str">
        <f>V303</f>
        <v>Botafogo do HG</v>
      </c>
      <c r="E327" s="231"/>
      <c r="F327" s="75">
        <v>45</v>
      </c>
      <c r="G327" s="169" t="s">
        <v>17</v>
      </c>
      <c r="H327" s="76">
        <v>65</v>
      </c>
      <c r="I327" s="231" t="str">
        <f>V297</f>
        <v>FC Casablanca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 x14ac:dyDescent="0.25">
      <c r="C328" s="45">
        <f>IF(OR(F328="",H328=""),"",IF(F328=H328,1,IF(F328&lt;H328,0,IF(F328-H328&lt;10,2,IF(F328&gt;H328,3,SE)))))</f>
        <v>0</v>
      </c>
      <c r="D328" s="231" t="str">
        <f>V302</f>
        <v>MagoLitos F.C</v>
      </c>
      <c r="E328" s="231"/>
      <c r="F328" s="75">
        <v>69</v>
      </c>
      <c r="G328" s="169" t="s">
        <v>17</v>
      </c>
      <c r="H328" s="76">
        <v>83</v>
      </c>
      <c r="I328" s="231" t="str">
        <f>V300</f>
        <v>Engenheirense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 x14ac:dyDescent="0.25">
      <c r="C329" s="45">
        <f>IF(OR(F329="",H329=""),"",IF(F329=H329,1,IF(F329&lt;H329,0,IF(F329-H329&lt;10,2,IF(F329&gt;H329,3,SE)))))</f>
        <v>2</v>
      </c>
      <c r="D329" s="231" t="str">
        <f>V301</f>
        <v>VascoPaulo F.C.</v>
      </c>
      <c r="E329" s="231"/>
      <c r="F329" s="76">
        <v>41</v>
      </c>
      <c r="G329" s="169" t="s">
        <v>17</v>
      </c>
      <c r="H329" s="75">
        <v>36</v>
      </c>
      <c r="I329" s="231" t="str">
        <f>V299</f>
        <v>DIDICAFE FC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 x14ac:dyDescent="0.3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 x14ac:dyDescent="0.25">
      <c r="C331" s="45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 x14ac:dyDescent="0.3">
      <c r="C332" s="45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 x14ac:dyDescent="0.25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 x14ac:dyDescent="0.25">
      <c r="C334" s="45">
        <f>IF(OR(F334="",H334=""),"",IF(F334=H334,1,IF(F334&lt;H334,0,IF(F334-H334&lt;10,2,IF(F334&gt;H334,3,SE)))))</f>
        <v>0</v>
      </c>
      <c r="D334" s="231" t="str">
        <f>V304</f>
        <v>ADVEC FUTEBOL CLUBE</v>
      </c>
      <c r="E334" s="231"/>
      <c r="F334" s="75">
        <v>44</v>
      </c>
      <c r="G334" s="169" t="s">
        <v>17</v>
      </c>
      <c r="H334" s="76">
        <v>48</v>
      </c>
      <c r="I334" s="231" t="str">
        <f>V299</f>
        <v>DIDICAFE FC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 x14ac:dyDescent="0.25">
      <c r="C335" s="45">
        <f>IF(OR(F335="",H335=""),"",IF(F335=H335,1,IF(F335&lt;H335,0,IF(F335-H335&lt;10,2,IF(F335&gt;H335,3,SE)))))</f>
        <v>2</v>
      </c>
      <c r="D335" s="231" t="str">
        <f>V303</f>
        <v>Botafogo do HG</v>
      </c>
      <c r="E335" s="231"/>
      <c r="F335" s="76">
        <v>46</v>
      </c>
      <c r="G335" s="169" t="s">
        <v>17</v>
      </c>
      <c r="H335" s="75">
        <v>41</v>
      </c>
      <c r="I335" s="231" t="str">
        <f>V300</f>
        <v>Engenheirense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 x14ac:dyDescent="0.25">
      <c r="C336" s="45">
        <f>IF(OR(F336="",H336=""),"",IF(F336=H336,1,IF(F336&lt;H336,0,IF(F336-H336&lt;10,2,IF(F336&gt;H336,3,SE)))))</f>
        <v>3</v>
      </c>
      <c r="D336" s="231" t="str">
        <f>V302</f>
        <v>MagoLitos F.C</v>
      </c>
      <c r="E336" s="231"/>
      <c r="F336" s="76">
        <v>70</v>
      </c>
      <c r="G336" s="169" t="s">
        <v>17</v>
      </c>
      <c r="H336" s="75">
        <v>29</v>
      </c>
      <c r="I336" s="231" t="str">
        <f>V297</f>
        <v>FC Casablanca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 x14ac:dyDescent="0.25">
      <c r="C337" s="45">
        <f>IF(OR(F337="",H337=""),"",IF(F337=H337,1,IF(F337&lt;H337,0,IF(F337-H337&lt;10,2,IF(F337&gt;H337,3,SE)))))</f>
        <v>2</v>
      </c>
      <c r="D337" s="231" t="str">
        <f>V301</f>
        <v>VascoPaulo F.C.</v>
      </c>
      <c r="E337" s="231"/>
      <c r="F337" s="76">
        <v>45</v>
      </c>
      <c r="G337" s="169" t="s">
        <v>17</v>
      </c>
      <c r="H337" s="75">
        <v>41</v>
      </c>
      <c r="I337" s="231" t="str">
        <f>V298</f>
        <v>xMastersFC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 x14ac:dyDescent="0.3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 x14ac:dyDescent="0.25">
      <c r="C339" s="45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 x14ac:dyDescent="0.3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 x14ac:dyDescent="0.25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 x14ac:dyDescent="0.25">
      <c r="C342" s="45">
        <f>IF(OR(F342="",H342=""),"",IF(F342=H342,1,IF(F342&lt;H342,0,IF(F342-H342&lt;10,2,IF(F342&gt;H342,3,SE)))))</f>
        <v>2</v>
      </c>
      <c r="D342" s="231" t="str">
        <f>V304</f>
        <v>ADVEC FUTEBOL CLUBE</v>
      </c>
      <c r="E342" s="231"/>
      <c r="F342" s="76">
        <v>76</v>
      </c>
      <c r="G342" s="169" t="s">
        <v>17</v>
      </c>
      <c r="H342" s="75">
        <v>69</v>
      </c>
      <c r="I342" s="231" t="str">
        <f>V301</f>
        <v>VascoPaulo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 x14ac:dyDescent="0.25">
      <c r="C343" s="45">
        <f>IF(OR(F343="",H343=""),"",IF(F343=H343,1,IF(F343&lt;H343,0,IF(F343-H343&lt;10,2,IF(F343&gt;H343,3,SE)))))</f>
        <v>0</v>
      </c>
      <c r="D343" s="231" t="str">
        <f>V303</f>
        <v>Botafogo do HG</v>
      </c>
      <c r="E343" s="231"/>
      <c r="F343" s="75">
        <v>66</v>
      </c>
      <c r="G343" s="169" t="s">
        <v>17</v>
      </c>
      <c r="H343" s="76">
        <v>80</v>
      </c>
      <c r="I343" s="231" t="str">
        <f>V302</f>
        <v>MagoLitos F.C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 x14ac:dyDescent="0.25">
      <c r="C344" s="45">
        <f>IF(OR(F344="",H344=""),"",IF(F344=H344,1,IF(F344&lt;H344,0,IF(F344-H344&lt;10,2,IF(F344&gt;H344,3,SE)))))</f>
        <v>3</v>
      </c>
      <c r="D344" s="231" t="str">
        <f>V300</f>
        <v>Engenheirense</v>
      </c>
      <c r="E344" s="231"/>
      <c r="F344" s="76">
        <v>56</v>
      </c>
      <c r="G344" s="169" t="s">
        <v>17</v>
      </c>
      <c r="H344" s="75">
        <v>41</v>
      </c>
      <c r="I344" s="231" t="str">
        <f>V297</f>
        <v>FC Casablanca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 x14ac:dyDescent="0.25">
      <c r="C345" s="45">
        <f>IF(OR(F345="",H345=""),"",IF(F345=H345,1,IF(F345&lt;H345,0,IF(F345-H345&lt;10,2,IF(F345&gt;H345,3,SE)))))</f>
        <v>3</v>
      </c>
      <c r="D345" s="231" t="str">
        <f>V299</f>
        <v>DIDICAFE FC</v>
      </c>
      <c r="E345" s="231"/>
      <c r="F345" s="76">
        <v>66</v>
      </c>
      <c r="G345" s="169" t="s">
        <v>17</v>
      </c>
      <c r="H345" s="75">
        <v>42</v>
      </c>
      <c r="I345" s="231" t="str">
        <f>V298</f>
        <v>xMastersFC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 x14ac:dyDescent="0.3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 x14ac:dyDescent="0.25">
      <c r="C347" s="45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 x14ac:dyDescent="0.3">
      <c r="C348" s="45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 x14ac:dyDescent="0.25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 x14ac:dyDescent="0.25">
      <c r="C350" s="45">
        <f>IF(OR(F350="",H350=""),"",IF(F350=H350,1,IF(F350&lt;H350,0,IF(F350-H350&lt;10,2,IF(F350&gt;H350,3,SE)))))</f>
        <v>0</v>
      </c>
      <c r="D350" s="231" t="str">
        <f>V304</f>
        <v>ADVEC FUTEBOL CLUBE</v>
      </c>
      <c r="E350" s="231"/>
      <c r="F350" s="75">
        <v>80</v>
      </c>
      <c r="G350" s="58" t="s">
        <v>17</v>
      </c>
      <c r="H350" s="76">
        <v>104</v>
      </c>
      <c r="I350" s="231" t="str">
        <f>V302</f>
        <v>MagoLitos F.C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 x14ac:dyDescent="0.25">
      <c r="C351" s="45">
        <f>IF(OR(F351="",H351=""),"",IF(F351=H351,1,IF(F351&lt;H351,0,IF(F351-H351&lt;10,2,IF(F351&gt;H351,3,SE)))))</f>
        <v>0</v>
      </c>
      <c r="D351" s="231" t="str">
        <f>V303</f>
        <v>Botafogo do HG</v>
      </c>
      <c r="E351" s="231"/>
      <c r="F351" s="76">
        <v>78</v>
      </c>
      <c r="G351" s="58" t="s">
        <v>17</v>
      </c>
      <c r="H351" s="75">
        <v>127</v>
      </c>
      <c r="I351" s="231" t="str">
        <f>V301</f>
        <v>VascoPaulo F.C.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 x14ac:dyDescent="0.25">
      <c r="C352" s="45">
        <f>IF(OR(F352="",H352=""),"",IF(F352=H352,1,IF(F352&lt;H352,0,IF(F352-H352&lt;10,2,IF(F352&gt;H352,3,SE)))))</f>
        <v>2</v>
      </c>
      <c r="D352" s="231" t="str">
        <f>V300</f>
        <v>Engenheirense</v>
      </c>
      <c r="E352" s="231"/>
      <c r="F352" s="76">
        <v>85</v>
      </c>
      <c r="G352" s="58" t="s">
        <v>17</v>
      </c>
      <c r="H352" s="75">
        <v>80</v>
      </c>
      <c r="I352" s="231" t="str">
        <f>V298</f>
        <v>xMastersFC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 x14ac:dyDescent="0.25">
      <c r="C353" s="45">
        <f>IF(OR(F353="",H353=""),"",IF(F353=H353,1,IF(F353&lt;H353,0,IF(F353-H353&lt;10,2,IF(F353&gt;H353,3,SE)))))</f>
        <v>3</v>
      </c>
      <c r="D353" s="231" t="str">
        <f>V299</f>
        <v>DIDICAFE FC</v>
      </c>
      <c r="E353" s="231"/>
      <c r="F353" s="76">
        <v>76</v>
      </c>
      <c r="G353" s="58" t="s">
        <v>17</v>
      </c>
      <c r="H353" s="75">
        <v>33</v>
      </c>
      <c r="I353" s="231" t="str">
        <f>V297</f>
        <v>FC Casablanca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 x14ac:dyDescent="0.3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 x14ac:dyDescent="0.25">
      <c r="C355" s="45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 x14ac:dyDescent="0.3">
      <c r="C356" s="45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 x14ac:dyDescent="0.25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 x14ac:dyDescent="0.25">
      <c r="C358" s="45">
        <f>IF(OR(F358="",H358=""),"",IF(F358=H358,1,IF(F358&lt;H358,0,IF(F358-H358&lt;10,2,IF(F358&gt;H358,3,SE)))))</f>
        <v>1</v>
      </c>
      <c r="D358" s="231" t="str">
        <f>V304</f>
        <v>ADVEC FUTEBOL CLUBE</v>
      </c>
      <c r="E358" s="231"/>
      <c r="F358" s="75">
        <v>50</v>
      </c>
      <c r="G358" s="169" t="s">
        <v>17</v>
      </c>
      <c r="H358" s="75">
        <v>50</v>
      </c>
      <c r="I358" s="231" t="str">
        <f>V303</f>
        <v>Botafogo do HG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 x14ac:dyDescent="0.25">
      <c r="C359" s="45">
        <f>IF(OR(F359="",H359=""),"",IF(F359=H359,1,IF(F359&lt;H359,0,IF(F359-H359&lt;10,2,IF(F359&gt;H359,3,SE)))))</f>
        <v>2</v>
      </c>
      <c r="D359" s="231" t="str">
        <f>V302</f>
        <v>MagoLitos F.C</v>
      </c>
      <c r="E359" s="231"/>
      <c r="F359" s="76">
        <v>60</v>
      </c>
      <c r="G359" s="169" t="s">
        <v>17</v>
      </c>
      <c r="H359" s="75">
        <v>54</v>
      </c>
      <c r="I359" s="231" t="str">
        <f>V301</f>
        <v>VascoPaulo F.C.</v>
      </c>
      <c r="J359" s="231"/>
      <c r="K359" s="231"/>
      <c r="L359" s="231"/>
      <c r="M359" s="231"/>
      <c r="N359" s="231"/>
      <c r="O359" s="231"/>
      <c r="P359" s="231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 x14ac:dyDescent="0.25">
      <c r="C360" s="45">
        <f>IF(OR(F360="",H360=""),"",IF(F360=H360,1,IF(F360&lt;H360,0,IF(F360-H360&lt;10,2,IF(F360&gt;H360,3,SE)))))</f>
        <v>0</v>
      </c>
      <c r="D360" s="231" t="str">
        <f>V300</f>
        <v>Engenheirense</v>
      </c>
      <c r="E360" s="231"/>
      <c r="F360" s="75">
        <v>25</v>
      </c>
      <c r="G360" s="169" t="s">
        <v>17</v>
      </c>
      <c r="H360" s="76">
        <v>35</v>
      </c>
      <c r="I360" s="231" t="str">
        <f>V299</f>
        <v>DIDICAFE FC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 x14ac:dyDescent="0.25">
      <c r="C361" s="45">
        <f>IF(OR(F361="",H361=""),"",IF(F361=H361,1,IF(F361&lt;H361,0,IF(F361-H361&lt;10,2,IF(F361&gt;H361,3,SE)))))</f>
        <v>0</v>
      </c>
      <c r="D361" s="231" t="str">
        <f>V298</f>
        <v>xMastersFC</v>
      </c>
      <c r="E361" s="231"/>
      <c r="F361" s="75">
        <v>27</v>
      </c>
      <c r="G361" s="169" t="s">
        <v>17</v>
      </c>
      <c r="H361" s="76">
        <v>41</v>
      </c>
      <c r="I361" s="231" t="str">
        <f>V297</f>
        <v>FC Casablanca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 x14ac:dyDescent="0.3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x14ac:dyDescent="0.25">
      <c r="C363" s="45" t="str">
        <f>IF(OR(F363="",H363=""),"",IF(F363=H363,1,IF(F363&lt;H363,0,IF(F363-H363&lt;10,2,IF(F363&gt;H363,3,SE)))))</f>
        <v/>
      </c>
      <c r="D363" s="232" t="s">
        <v>119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 x14ac:dyDescent="0.3">
      <c r="C364" s="45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 x14ac:dyDescent="0.3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38" t="s">
        <v>12</v>
      </c>
      <c r="G365" s="238"/>
      <c r="H365" s="239" t="s">
        <v>309</v>
      </c>
      <c r="I365" s="239"/>
      <c r="J365" s="239" t="s">
        <v>310</v>
      </c>
      <c r="K365" s="239"/>
      <c r="L365" s="238" t="s">
        <v>174</v>
      </c>
      <c r="M365" s="24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 x14ac:dyDescent="0.25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28">
        <f>VLOOKUP(AC366,$U$365:$AB$373,3)</f>
        <v>15</v>
      </c>
      <c r="G366" s="228"/>
      <c r="H366" s="229">
        <f>VLOOKUP(AC366,$U$365:$AB$373,4)</f>
        <v>411</v>
      </c>
      <c r="I366" s="229"/>
      <c r="J366" s="229">
        <f>VLOOKUP(AC366,$U$365:$AB$373,5)</f>
        <v>280</v>
      </c>
      <c r="K366" s="229"/>
      <c r="L366" s="229">
        <f>VLOOKUP(AC366,$U$365:$AB$373,6)</f>
        <v>131</v>
      </c>
      <c r="M366" s="230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 x14ac:dyDescent="0.25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25">
        <f t="shared" ref="F367:F373" si="46">VLOOKUP(AC367,$U$365:$AB$373,3)</f>
        <v>14</v>
      </c>
      <c r="G367" s="225"/>
      <c r="H367" s="226">
        <f t="shared" ref="H367:H373" si="47">VLOOKUP(AC367,$U$365:$AB$373,4)</f>
        <v>444</v>
      </c>
      <c r="I367" s="226"/>
      <c r="J367" s="226">
        <f t="shared" ref="J367:J373" si="48">VLOOKUP(AC367,$U$365:$AB$373,5)</f>
        <v>246</v>
      </c>
      <c r="K367" s="226"/>
      <c r="L367" s="226">
        <f t="shared" ref="L367:L373" si="49">VLOOKUP(AC367,$U$365:$AB$373,6)</f>
        <v>198</v>
      </c>
      <c r="M367" s="227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 x14ac:dyDescent="0.25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25">
        <f t="shared" si="46"/>
        <v>14</v>
      </c>
      <c r="G368" s="225"/>
      <c r="H368" s="226">
        <f t="shared" si="47"/>
        <v>351</v>
      </c>
      <c r="I368" s="226"/>
      <c r="J368" s="226">
        <f t="shared" si="48"/>
        <v>300</v>
      </c>
      <c r="K368" s="226"/>
      <c r="L368" s="226">
        <f t="shared" si="49"/>
        <v>51</v>
      </c>
      <c r="M368" s="227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 x14ac:dyDescent="0.25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25">
        <f t="shared" si="46"/>
        <v>11</v>
      </c>
      <c r="G369" s="225"/>
      <c r="H369" s="226">
        <f t="shared" si="47"/>
        <v>333</v>
      </c>
      <c r="I369" s="226"/>
      <c r="J369" s="226">
        <f t="shared" si="48"/>
        <v>314</v>
      </c>
      <c r="K369" s="226"/>
      <c r="L369" s="226">
        <f t="shared" si="49"/>
        <v>19</v>
      </c>
      <c r="M369" s="227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 x14ac:dyDescent="0.25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7">
        <f t="shared" si="46"/>
        <v>9</v>
      </c>
      <c r="G370" s="247"/>
      <c r="H370" s="301">
        <f t="shared" si="47"/>
        <v>172</v>
      </c>
      <c r="I370" s="301"/>
      <c r="J370" s="301">
        <f t="shared" si="48"/>
        <v>362</v>
      </c>
      <c r="K370" s="301"/>
      <c r="L370" s="301">
        <f t="shared" si="49"/>
        <v>-190</v>
      </c>
      <c r="M370" s="307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 x14ac:dyDescent="0.25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7">
        <f t="shared" si="46"/>
        <v>6</v>
      </c>
      <c r="G371" s="247"/>
      <c r="H371" s="301">
        <f t="shared" si="47"/>
        <v>331</v>
      </c>
      <c r="I371" s="301"/>
      <c r="J371" s="301">
        <f t="shared" si="48"/>
        <v>327</v>
      </c>
      <c r="K371" s="301"/>
      <c r="L371" s="301">
        <f t="shared" si="49"/>
        <v>4</v>
      </c>
      <c r="M371" s="307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 x14ac:dyDescent="0.25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7">
        <f t="shared" si="46"/>
        <v>6</v>
      </c>
      <c r="G372" s="247"/>
      <c r="H372" s="301">
        <f t="shared" si="47"/>
        <v>253</v>
      </c>
      <c r="I372" s="301"/>
      <c r="J372" s="301">
        <f t="shared" si="48"/>
        <v>362</v>
      </c>
      <c r="K372" s="301"/>
      <c r="L372" s="301">
        <f t="shared" si="49"/>
        <v>-109</v>
      </c>
      <c r="M372" s="307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 x14ac:dyDescent="0.3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49">
        <f t="shared" si="46"/>
        <v>2</v>
      </c>
      <c r="G373" s="249"/>
      <c r="H373" s="291">
        <f t="shared" si="47"/>
        <v>233</v>
      </c>
      <c r="I373" s="291"/>
      <c r="J373" s="291">
        <f t="shared" si="48"/>
        <v>363</v>
      </c>
      <c r="K373" s="291"/>
      <c r="L373" s="291">
        <f t="shared" si="49"/>
        <v>-130</v>
      </c>
      <c r="M373" s="308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 x14ac:dyDescent="0.25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 x14ac:dyDescent="0.3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 x14ac:dyDescent="0.25">
      <c r="C376" s="45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 x14ac:dyDescent="0.3">
      <c r="C377" s="45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 x14ac:dyDescent="0.25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 x14ac:dyDescent="0.25">
      <c r="C379" s="45">
        <f>IF(OR(F379="",H379=""),"",IF(F379=H379,1,IF(F379&lt;H379,0,IF(F379-H379&lt;10,2,IF(F379&gt;H379,3,SE)))))</f>
        <v>0</v>
      </c>
      <c r="D379" s="231" t="str">
        <f>V373</f>
        <v>Cou*us Football Art</v>
      </c>
      <c r="E379" s="231"/>
      <c r="F379" s="75">
        <v>9</v>
      </c>
      <c r="G379" s="169" t="s">
        <v>17</v>
      </c>
      <c r="H379" s="76">
        <v>44</v>
      </c>
      <c r="I379" s="231" t="str">
        <f>V369</f>
        <v>Real Aboli F.C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 x14ac:dyDescent="0.25">
      <c r="C380" s="45">
        <f>IF(OR(F380="",H380=""),"",IF(F380=H380,1,IF(F380&lt;H380,0,IF(F380-H380&lt;10,2,IF(F380&gt;H380,3,SE)))))</f>
        <v>0</v>
      </c>
      <c r="D380" s="231" t="str">
        <f>V372</f>
        <v>PIERCE34-CRUEL FC</v>
      </c>
      <c r="E380" s="231"/>
      <c r="F380" s="75">
        <v>47</v>
      </c>
      <c r="G380" s="169" t="s">
        <v>17</v>
      </c>
      <c r="H380" s="76">
        <v>80</v>
      </c>
      <c r="I380" s="231" t="str">
        <f>V368</f>
        <v>BLR F. C.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 x14ac:dyDescent="0.25">
      <c r="C381" s="45">
        <f>IF(OR(F381="",H381=""),"",IF(F381=H381,1,IF(F381&lt;H381,0,IF(F381-H381&lt;10,2,IF(F381&gt;H381,3,SE)))))</f>
        <v>0</v>
      </c>
      <c r="D381" s="231" t="str">
        <f>V371</f>
        <v>GUZMAN F.C.</v>
      </c>
      <c r="E381" s="231"/>
      <c r="F381" s="75">
        <v>31</v>
      </c>
      <c r="G381" s="169" t="s">
        <v>17</v>
      </c>
      <c r="H381" s="76">
        <v>34</v>
      </c>
      <c r="I381" s="231" t="str">
        <f>V367</f>
        <v>Só Merdinha FC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 x14ac:dyDescent="0.25">
      <c r="C382" s="45">
        <f>IF(OR(F382="",H382=""),"",IF(F382=H382,1,IF(F382&lt;H382,0,IF(F382-H382&lt;10,2,IF(F382&gt;H382,3,SE)))))</f>
        <v>2</v>
      </c>
      <c r="D382" s="231" t="str">
        <f>V370</f>
        <v>Nova time</v>
      </c>
      <c r="E382" s="231"/>
      <c r="F382" s="76">
        <v>33</v>
      </c>
      <c r="G382" s="169" t="s">
        <v>17</v>
      </c>
      <c r="H382" s="75">
        <v>27</v>
      </c>
      <c r="I382" s="231" t="str">
        <f>V366</f>
        <v>Glorioso2014Football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 x14ac:dyDescent="0.3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 x14ac:dyDescent="0.25">
      <c r="C384" s="45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 x14ac:dyDescent="0.3">
      <c r="C385" s="45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 x14ac:dyDescent="0.25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 x14ac:dyDescent="0.25">
      <c r="C387" s="45">
        <f>IF(OR(F387="",H387=""),"",IF(F387=H387,1,IF(F387&lt;H387,0,IF(F387-H387&lt;10,2,IF(F387&gt;H387,3,SE)))))</f>
        <v>3</v>
      </c>
      <c r="D387" s="231" t="str">
        <f>V373</f>
        <v>Cou*us Football Art</v>
      </c>
      <c r="E387" s="231"/>
      <c r="F387" s="76">
        <v>71</v>
      </c>
      <c r="G387" s="58" t="s">
        <v>17</v>
      </c>
      <c r="H387" s="75">
        <v>48</v>
      </c>
      <c r="I387" s="231" t="str">
        <f>V366</f>
        <v>Glorioso2014Football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 x14ac:dyDescent="0.25">
      <c r="C388" s="45">
        <f>IF(OR(F388="",H388=""),"",IF(F388=H388,1,IF(F388&lt;H388,0,IF(F388-H388&lt;10,2,IF(F388&gt;H388,3,SE)))))</f>
        <v>0</v>
      </c>
      <c r="D388" s="231" t="str">
        <f>V372</f>
        <v>PIERCE34-CRUEL FC</v>
      </c>
      <c r="E388" s="231"/>
      <c r="F388" s="75">
        <v>55</v>
      </c>
      <c r="G388" s="58" t="s">
        <v>17</v>
      </c>
      <c r="H388" s="76">
        <v>96</v>
      </c>
      <c r="I388" s="231" t="str">
        <f>V367</f>
        <v>Só Merdinha FC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 x14ac:dyDescent="0.25">
      <c r="C389" s="45">
        <f>IF(OR(F389="",H389=""),"",IF(F389=H389,1,IF(F389&lt;H389,0,IF(F389-H389&lt;10,2,IF(F389&gt;H389,3,SE)))))</f>
        <v>3</v>
      </c>
      <c r="D389" s="231" t="str">
        <f>V371</f>
        <v>GUZMAN F.C.</v>
      </c>
      <c r="E389" s="231"/>
      <c r="F389" s="76">
        <v>63</v>
      </c>
      <c r="G389" s="58" t="s">
        <v>17</v>
      </c>
      <c r="H389" s="75">
        <v>45</v>
      </c>
      <c r="I389" s="231" t="str">
        <f>V368</f>
        <v>BLR F. C.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 x14ac:dyDescent="0.25">
      <c r="C390" s="45">
        <f>IF(OR(F390="",H390=""),"",IF(F390=H390,1,IF(F390&lt;H390,0,IF(F390-H390&lt;10,2,IF(F390&gt;H390,3,SE)))))</f>
        <v>0</v>
      </c>
      <c r="D390" s="231" t="str">
        <f>V370</f>
        <v>Nova time</v>
      </c>
      <c r="E390" s="231"/>
      <c r="F390" s="75">
        <v>32</v>
      </c>
      <c r="G390" s="58" t="s">
        <v>17</v>
      </c>
      <c r="H390" s="76">
        <v>58</v>
      </c>
      <c r="I390" s="231" t="str">
        <f>V369</f>
        <v>Real Aboli F.C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 x14ac:dyDescent="0.3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x14ac:dyDescent="0.25">
      <c r="C392" s="45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 x14ac:dyDescent="0.3">
      <c r="C393" s="45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 x14ac:dyDescent="0.25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 x14ac:dyDescent="0.25">
      <c r="C395" s="45">
        <f>IF(OR(F395="",H395=""),"",IF(F395=H395,1,IF(F395&lt;H395,0,IF(F395-H395&lt;10,2,IF(F395&gt;H395,3,SE)))))</f>
        <v>0</v>
      </c>
      <c r="D395" s="231" t="str">
        <f>V373</f>
        <v>Cou*us Football Art</v>
      </c>
      <c r="E395" s="231"/>
      <c r="F395" s="75">
        <v>28</v>
      </c>
      <c r="G395" s="169" t="s">
        <v>17</v>
      </c>
      <c r="H395" s="76">
        <v>77</v>
      </c>
      <c r="I395" s="231" t="str">
        <f>V367</f>
        <v>Só Merdinha FC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 x14ac:dyDescent="0.25">
      <c r="C396" s="45">
        <f>IF(OR(F396="",H396=""),"",IF(F396=H396,1,IF(F396&lt;H396,0,IF(F396-H396&lt;10,2,IF(F396&gt;H396,3,SE)))))</f>
        <v>3</v>
      </c>
      <c r="D396" s="231" t="str">
        <f>V372</f>
        <v>PIERCE34-CRUEL FC</v>
      </c>
      <c r="E396" s="231"/>
      <c r="F396" s="76">
        <v>76</v>
      </c>
      <c r="G396" s="169" t="s">
        <v>17</v>
      </c>
      <c r="H396" s="75">
        <v>34</v>
      </c>
      <c r="I396" s="231" t="str">
        <f>V366</f>
        <v>Glorioso2014Football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 x14ac:dyDescent="0.25">
      <c r="C397" s="45">
        <f>IF(OR(F397="",H397=""),"",IF(F397=H397,1,IF(F397&lt;H397,0,IF(F397-H397&lt;10,2,IF(F397&gt;H397,3,SE)))))</f>
        <v>0</v>
      </c>
      <c r="D397" s="231" t="str">
        <f>V371</f>
        <v>GUZMAN F.C.</v>
      </c>
      <c r="E397" s="231"/>
      <c r="F397" s="75">
        <v>48</v>
      </c>
      <c r="G397" s="169" t="s">
        <v>17</v>
      </c>
      <c r="H397" s="76">
        <v>70</v>
      </c>
      <c r="I397" s="231" t="str">
        <f>V369</f>
        <v>Real Aboli F.C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 x14ac:dyDescent="0.25">
      <c r="C398" s="45">
        <f>IF(OR(F398="",H398=""),"",IF(F398=H398,1,IF(F398&lt;H398,0,IF(F398-H398&lt;10,2,IF(F398&gt;H398,3,SE)))))</f>
        <v>0</v>
      </c>
      <c r="D398" s="231" t="str">
        <f>V370</f>
        <v>Nova time</v>
      </c>
      <c r="E398" s="231"/>
      <c r="F398" s="75">
        <v>36</v>
      </c>
      <c r="G398" s="169" t="s">
        <v>17</v>
      </c>
      <c r="H398" s="76">
        <v>42</v>
      </c>
      <c r="I398" s="231" t="str">
        <f>V368</f>
        <v>BLR F. C.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 x14ac:dyDescent="0.3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x14ac:dyDescent="0.25">
      <c r="C400" s="45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 x14ac:dyDescent="0.3">
      <c r="C401" s="45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 x14ac:dyDescent="0.25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 x14ac:dyDescent="0.25">
      <c r="C403" s="45">
        <f>IF(OR(F403="",H403=""),"",IF(F403=H403,1,IF(F403&lt;H403,0,IF(F403-H403&lt;10,2,IF(F403&gt;H403,3,SE)))))</f>
        <v>0</v>
      </c>
      <c r="D403" s="231" t="str">
        <f>V373</f>
        <v>Cou*us Football Art</v>
      </c>
      <c r="E403" s="231"/>
      <c r="F403" s="75">
        <v>39</v>
      </c>
      <c r="G403" s="58" t="s">
        <v>17</v>
      </c>
      <c r="H403" s="76">
        <v>54</v>
      </c>
      <c r="I403" s="231" t="str">
        <f>V368</f>
        <v>BLR F. C.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 x14ac:dyDescent="0.25">
      <c r="C404" s="45">
        <f>IF(OR(F404="",H404=""),"",IF(F404=H404,1,IF(F404&lt;H404,0,IF(F404-H404&lt;10,2,IF(F404&gt;H404,3,SE)))))</f>
        <v>3</v>
      </c>
      <c r="D404" s="231" t="str">
        <f>V372</f>
        <v>PIERCE34-CRUEL FC</v>
      </c>
      <c r="E404" s="231"/>
      <c r="F404" s="76">
        <v>44</v>
      </c>
      <c r="G404" s="58" t="s">
        <v>17</v>
      </c>
      <c r="H404" s="75">
        <v>0</v>
      </c>
      <c r="I404" s="231" t="str">
        <f>V369</f>
        <v>Real Aboli F.C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 x14ac:dyDescent="0.25">
      <c r="C405" s="45">
        <f>IF(OR(F405="",H405=""),"",IF(F405=H405,1,IF(F405&lt;H405,0,IF(F405-H405&lt;10,2,IF(F405&gt;H405,3,SE)))))</f>
        <v>3</v>
      </c>
      <c r="D405" s="231" t="str">
        <f>V371</f>
        <v>GUZMAN F.C.</v>
      </c>
      <c r="E405" s="231"/>
      <c r="F405" s="76">
        <v>66</v>
      </c>
      <c r="G405" s="58" t="s">
        <v>17</v>
      </c>
      <c r="H405" s="75">
        <v>40</v>
      </c>
      <c r="I405" s="231" t="str">
        <f>V366</f>
        <v>Glorioso2014Football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 x14ac:dyDescent="0.25">
      <c r="C406" s="45">
        <f>IF(OR(F406="",H406=""),"",IF(F406=H406,1,IF(F406&lt;H406,0,IF(F406-H406&lt;10,2,IF(F406&gt;H406,3,SE)))))</f>
        <v>0</v>
      </c>
      <c r="D406" s="231" t="str">
        <f>V370</f>
        <v>Nova time</v>
      </c>
      <c r="E406" s="231"/>
      <c r="F406" s="75">
        <v>52</v>
      </c>
      <c r="G406" s="58" t="s">
        <v>17</v>
      </c>
      <c r="H406" s="76">
        <v>70</v>
      </c>
      <c r="I406" s="231" t="str">
        <f>V367</f>
        <v>Só Merdinha FC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 x14ac:dyDescent="0.3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x14ac:dyDescent="0.25">
      <c r="C408" s="45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 x14ac:dyDescent="0.3">
      <c r="C409" s="45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 x14ac:dyDescent="0.25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 x14ac:dyDescent="0.25">
      <c r="C411" s="45">
        <f>IF(OR(F411="",H411=""),"",IF(F411=H411,1,IF(F411&lt;H411,0,IF(F411-H411&lt;10,2,IF(F411&gt;H411,3,SE)))))</f>
        <v>3</v>
      </c>
      <c r="D411" s="231" t="str">
        <f>V373</f>
        <v>Cou*us Football Art</v>
      </c>
      <c r="E411" s="231"/>
      <c r="F411" s="75">
        <v>43</v>
      </c>
      <c r="G411" s="169" t="s">
        <v>17</v>
      </c>
      <c r="H411" s="76">
        <v>30</v>
      </c>
      <c r="I411" s="231" t="str">
        <f>V370</f>
        <v>Nova time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 x14ac:dyDescent="0.25">
      <c r="C412" s="45">
        <f>IF(OR(F412="",H412=""),"",IF(F412=H412,1,IF(F412&lt;H412,0,IF(F412-H412&lt;10,2,IF(F412&gt;H412,3,SE)))))</f>
        <v>3</v>
      </c>
      <c r="D412" s="231" t="str">
        <f>V372</f>
        <v>PIERCE34-CRUEL FC</v>
      </c>
      <c r="E412" s="231"/>
      <c r="F412" s="76">
        <v>51</v>
      </c>
      <c r="G412" s="169" t="s">
        <v>17</v>
      </c>
      <c r="H412" s="75">
        <v>31</v>
      </c>
      <c r="I412" s="231" t="str">
        <f>V371</f>
        <v>GUZMAN F.C.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 x14ac:dyDescent="0.25">
      <c r="C413" s="45">
        <f>IF(OR(F413="",H413=""),"",IF(F413=H413,1,IF(F413&lt;H413,0,IF(F413-H413&lt;10,2,IF(F413&gt;H413,3,SE)))))</f>
        <v>0</v>
      </c>
      <c r="D413" s="231" t="str">
        <f>V369</f>
        <v>Real Aboli F.C</v>
      </c>
      <c r="E413" s="231"/>
      <c r="F413" s="75">
        <v>0</v>
      </c>
      <c r="G413" s="169" t="s">
        <v>17</v>
      </c>
      <c r="H413" s="76">
        <v>57</v>
      </c>
      <c r="I413" s="231" t="str">
        <f>V366</f>
        <v>Glorioso2014Football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x14ac:dyDescent="0.25">
      <c r="C414" s="45">
        <f>IF(OR(F414="",H414=""),"",IF(F414=H414,1,IF(F414&lt;H414,0,IF(F414-H414&lt;10,2,IF(F414&gt;H414,3,SE)))))</f>
        <v>3</v>
      </c>
      <c r="D414" s="231" t="str">
        <f>V368</f>
        <v>BLR F. C.</v>
      </c>
      <c r="E414" s="231"/>
      <c r="F414" s="76">
        <v>40</v>
      </c>
      <c r="G414" s="169" t="s">
        <v>17</v>
      </c>
      <c r="H414" s="75">
        <v>30</v>
      </c>
      <c r="I414" s="231" t="str">
        <f>V367</f>
        <v>Só Merdinha FC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 x14ac:dyDescent="0.3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x14ac:dyDescent="0.25">
      <c r="C416" s="45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 x14ac:dyDescent="0.3">
      <c r="C417" s="45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 x14ac:dyDescent="0.25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 x14ac:dyDescent="0.25">
      <c r="C419" s="45">
        <f>IF(OR(F419="",H419=""),"",IF(F419=H419,1,IF(F419&lt;H419,0,IF(F419-H419&lt;10,2,IF(F419&gt;H419,3,SE)))))</f>
        <v>0</v>
      </c>
      <c r="D419" s="231" t="str">
        <f>V373</f>
        <v>Cou*us Football Art</v>
      </c>
      <c r="E419" s="231"/>
      <c r="F419" s="75">
        <v>43</v>
      </c>
      <c r="G419" s="169" t="s">
        <v>17</v>
      </c>
      <c r="H419" s="76">
        <v>57</v>
      </c>
      <c r="I419" s="231" t="str">
        <f>V371</f>
        <v>GUZMAN F.C.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 x14ac:dyDescent="0.25">
      <c r="C420" s="45">
        <f>IF(OR(F420="",H420=""),"",IF(F420=H420,1,IF(F420&lt;H420,0,IF(F420-H420&lt;10,2,IF(F420&gt;H420,3,SE)))))</f>
        <v>3</v>
      </c>
      <c r="D420" s="231" t="str">
        <f>V372</f>
        <v>PIERCE34-CRUEL FC</v>
      </c>
      <c r="E420" s="231"/>
      <c r="F420" s="76">
        <v>86</v>
      </c>
      <c r="G420" s="169" t="s">
        <v>17</v>
      </c>
      <c r="H420" s="75">
        <v>19</v>
      </c>
      <c r="I420" s="231" t="str">
        <f>V370</f>
        <v>Nova time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 x14ac:dyDescent="0.25">
      <c r="C421" s="45">
        <f>IF(OR(F421="",H421=""),"",IF(F421=H421,1,IF(F421&lt;H421,0,IF(F421-H421&lt;10,2,IF(F421&gt;H421,3,SE)))))</f>
        <v>0</v>
      </c>
      <c r="D421" s="231" t="str">
        <f>V369</f>
        <v>Real Aboli F.C</v>
      </c>
      <c r="E421" s="231"/>
      <c r="F421" s="75">
        <v>0</v>
      </c>
      <c r="G421" s="169" t="s">
        <v>17</v>
      </c>
      <c r="H421" s="76">
        <v>95</v>
      </c>
      <c r="I421" s="231" t="str">
        <f>V367</f>
        <v>Só Merdinha FC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 x14ac:dyDescent="0.25">
      <c r="C422" s="45">
        <f>IF(OR(F422="",H422=""),"",IF(F422=H422,1,IF(F422&lt;H422,0,IF(F422-H422&lt;10,2,IF(F422&gt;H422,3,SE)))))</f>
        <v>0</v>
      </c>
      <c r="D422" s="231" t="str">
        <f>V368</f>
        <v>BLR F. C.</v>
      </c>
      <c r="E422" s="231"/>
      <c r="F422" s="75">
        <v>39</v>
      </c>
      <c r="G422" s="169" t="s">
        <v>17</v>
      </c>
      <c r="H422" s="76">
        <v>85</v>
      </c>
      <c r="I422" s="231" t="str">
        <f>V366</f>
        <v>Glorioso2014Football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 x14ac:dyDescent="0.3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x14ac:dyDescent="0.25">
      <c r="C424" s="45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 x14ac:dyDescent="0.3">
      <c r="C425" s="45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 x14ac:dyDescent="0.25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 x14ac:dyDescent="0.25">
      <c r="C427" s="45">
        <f>IF(OR(F427="",H427=""),"",IF(F427=H427,1,IF(F427&lt;H427,0,IF(F427-H427&lt;10,2,IF(F427&gt;H427,3,SE)))))</f>
        <v>0</v>
      </c>
      <c r="D427" s="231" t="str">
        <f>V373</f>
        <v>Cou*us Football Art</v>
      </c>
      <c r="E427" s="231"/>
      <c r="F427" s="75">
        <v>20</v>
      </c>
      <c r="G427" s="169" t="s">
        <v>17</v>
      </c>
      <c r="H427" s="76">
        <v>52</v>
      </c>
      <c r="I427" s="231" t="str">
        <f>V372</f>
        <v>PIERCE34-CRUEL 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 x14ac:dyDescent="0.25">
      <c r="C428" s="45">
        <f>IF(OR(F428="",H428=""),"",IF(F428=H428,1,IF(F428&lt;H428,0,IF(F428-H428&lt;10,2,IF(F428&gt;H428,3,SE)))))</f>
        <v>2</v>
      </c>
      <c r="D428" s="231" t="str">
        <f>V371</f>
        <v>GUZMAN F.C.</v>
      </c>
      <c r="E428" s="231"/>
      <c r="F428" s="76">
        <v>37</v>
      </c>
      <c r="G428" s="169" t="s">
        <v>17</v>
      </c>
      <c r="H428" s="75">
        <v>31</v>
      </c>
      <c r="I428" s="231" t="str">
        <f>V370</f>
        <v>Nova time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 x14ac:dyDescent="0.25">
      <c r="C429" s="45">
        <f>IF(OR(F429="",H429=""),"",IF(F429=H429,1,IF(F429&lt;H429,0,IF(F429-H429&lt;10,2,IF(F429&gt;H429,3,SE)))))</f>
        <v>0</v>
      </c>
      <c r="D429" s="231" t="str">
        <f>V369</f>
        <v>Real Aboli F.C</v>
      </c>
      <c r="E429" s="231"/>
      <c r="F429" s="75">
        <v>0</v>
      </c>
      <c r="G429" s="169" t="s">
        <v>17</v>
      </c>
      <c r="H429" s="76">
        <v>51</v>
      </c>
      <c r="I429" s="231" t="str">
        <f>V368</f>
        <v>BLR F. C.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 x14ac:dyDescent="0.25">
      <c r="C430" s="45">
        <f>IF(OR(F430="",H430=""),"",IF(F430=H430,1,IF(F430&lt;H430,0,IF(F430-H430&lt;10,2,IF(F430&gt;H430,3,SE)))))</f>
        <v>2</v>
      </c>
      <c r="D430" s="231" t="str">
        <f>V367</f>
        <v>Só Merdinha FC</v>
      </c>
      <c r="E430" s="231"/>
      <c r="F430" s="76">
        <v>42</v>
      </c>
      <c r="G430" s="169" t="s">
        <v>17</v>
      </c>
      <c r="H430" s="75">
        <v>40</v>
      </c>
      <c r="I430" s="231" t="str">
        <f>V366</f>
        <v>Glorioso2014Football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 x14ac:dyDescent="0.3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x14ac:dyDescent="0.25">
      <c r="C432" s="45" t="str">
        <f>IF(OR(F432="",H432=""),"",IF(F432=H432,1,IF(F432&lt;H432,0,IF(F432-H432&lt;10,2,IF(F432&gt;H432,3,SE)))))</f>
        <v/>
      </c>
      <c r="D432" s="232" t="s">
        <v>120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 x14ac:dyDescent="0.3">
      <c r="C433" s="45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 x14ac:dyDescent="0.3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38" t="s">
        <v>12</v>
      </c>
      <c r="G434" s="238"/>
      <c r="H434" s="239" t="s">
        <v>309</v>
      </c>
      <c r="I434" s="239"/>
      <c r="J434" s="239" t="s">
        <v>310</v>
      </c>
      <c r="K434" s="239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 x14ac:dyDescent="0.25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28">
        <f>VLOOKUP(AC435,$U$434:$AB$442,3)</f>
        <v>18</v>
      </c>
      <c r="G435" s="228"/>
      <c r="H435" s="229">
        <f>VLOOKUP(AC435,$U$434:$AB$442,4)</f>
        <v>413</v>
      </c>
      <c r="I435" s="229"/>
      <c r="J435" s="229">
        <f>VLOOKUP(AC435,$U$434:$AB$442,5)</f>
        <v>287</v>
      </c>
      <c r="K435" s="229"/>
      <c r="L435" s="229">
        <f>VLOOKUP(AC435,$U$434:$AB$442,6)</f>
        <v>126</v>
      </c>
      <c r="M435" s="230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 x14ac:dyDescent="0.25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25">
        <f t="shared" ref="F436:F442" si="55">VLOOKUP(AC436,$U$434:$AB$442,3)</f>
        <v>16</v>
      </c>
      <c r="G436" s="225"/>
      <c r="H436" s="226">
        <f t="shared" ref="H436:H442" si="56">VLOOKUP(AC436,$U$434:$AB$442,4)</f>
        <v>373</v>
      </c>
      <c r="I436" s="226"/>
      <c r="J436" s="226">
        <f t="shared" ref="J436:J442" si="57">VLOOKUP(AC436,$U$434:$AB$442,5)</f>
        <v>281</v>
      </c>
      <c r="K436" s="226"/>
      <c r="L436" s="226">
        <f t="shared" ref="L436:L442" si="58">VLOOKUP(AC436,$U$434:$AB$442,6)</f>
        <v>92</v>
      </c>
      <c r="M436" s="227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 x14ac:dyDescent="0.25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25">
        <f t="shared" si="55"/>
        <v>12</v>
      </c>
      <c r="G437" s="225"/>
      <c r="H437" s="226">
        <f t="shared" si="56"/>
        <v>386</v>
      </c>
      <c r="I437" s="226"/>
      <c r="J437" s="226">
        <f t="shared" si="57"/>
        <v>336</v>
      </c>
      <c r="K437" s="226"/>
      <c r="L437" s="226">
        <f t="shared" si="58"/>
        <v>50</v>
      </c>
      <c r="M437" s="227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 x14ac:dyDescent="0.25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25">
        <f t="shared" si="55"/>
        <v>9</v>
      </c>
      <c r="G438" s="225"/>
      <c r="H438" s="226">
        <f t="shared" si="56"/>
        <v>392</v>
      </c>
      <c r="I438" s="226"/>
      <c r="J438" s="226">
        <f t="shared" si="57"/>
        <v>409</v>
      </c>
      <c r="K438" s="226"/>
      <c r="L438" s="226">
        <f t="shared" si="58"/>
        <v>-17</v>
      </c>
      <c r="M438" s="227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 x14ac:dyDescent="0.25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7">
        <f t="shared" si="55"/>
        <v>8</v>
      </c>
      <c r="G439" s="247"/>
      <c r="H439" s="301">
        <f t="shared" si="56"/>
        <v>294</v>
      </c>
      <c r="I439" s="301"/>
      <c r="J439" s="301">
        <f t="shared" si="57"/>
        <v>345</v>
      </c>
      <c r="K439" s="301"/>
      <c r="L439" s="301">
        <f t="shared" si="58"/>
        <v>-51</v>
      </c>
      <c r="M439" s="307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 x14ac:dyDescent="0.25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7">
        <f t="shared" si="55"/>
        <v>7</v>
      </c>
      <c r="G440" s="247"/>
      <c r="H440" s="301">
        <f t="shared" si="56"/>
        <v>274</v>
      </c>
      <c r="I440" s="301"/>
      <c r="J440" s="301">
        <f t="shared" si="57"/>
        <v>308</v>
      </c>
      <c r="K440" s="301"/>
      <c r="L440" s="301">
        <f t="shared" si="58"/>
        <v>-34</v>
      </c>
      <c r="M440" s="307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 x14ac:dyDescent="0.25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7">
        <f t="shared" si="55"/>
        <v>6</v>
      </c>
      <c r="G441" s="247"/>
      <c r="H441" s="301">
        <f t="shared" si="56"/>
        <v>337</v>
      </c>
      <c r="I441" s="301"/>
      <c r="J441" s="301">
        <f t="shared" si="57"/>
        <v>426</v>
      </c>
      <c r="K441" s="301"/>
      <c r="L441" s="301">
        <f t="shared" si="58"/>
        <v>-89</v>
      </c>
      <c r="M441" s="307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 x14ac:dyDescent="0.3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49">
        <f t="shared" si="55"/>
        <v>5</v>
      </c>
      <c r="G442" s="249"/>
      <c r="H442" s="291">
        <f t="shared" si="56"/>
        <v>286</v>
      </c>
      <c r="I442" s="291"/>
      <c r="J442" s="291">
        <f t="shared" si="57"/>
        <v>348</v>
      </c>
      <c r="K442" s="291"/>
      <c r="L442" s="291">
        <f t="shared" si="58"/>
        <v>-62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 x14ac:dyDescent="0.25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 x14ac:dyDescent="0.3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 x14ac:dyDescent="0.25">
      <c r="C445" s="45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 x14ac:dyDescent="0.3">
      <c r="C446" s="45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 x14ac:dyDescent="0.25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 x14ac:dyDescent="0.25">
      <c r="C448" s="45">
        <f>IF(OR(F448="",H448=""),"",IF(F448=H448,1,IF(F448&lt;H448,0,IF(F448-H448&lt;10,2,IF(F448&gt;H448,3,SE)))))</f>
        <v>3</v>
      </c>
      <c r="D448" s="231" t="str">
        <f>V442</f>
        <v>Brum DAngelo F.C.</v>
      </c>
      <c r="E448" s="231"/>
      <c r="F448" s="76">
        <v>39</v>
      </c>
      <c r="G448" s="169" t="s">
        <v>17</v>
      </c>
      <c r="H448" s="75">
        <v>27</v>
      </c>
      <c r="I448" s="231" t="str">
        <f>V438</f>
        <v>Alisando Cresce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 x14ac:dyDescent="0.25">
      <c r="C449" s="45">
        <f>IF(OR(F449="",H449=""),"",IF(F449=H449,1,IF(F449&lt;H449,0,IF(F449-H449&lt;10,2,IF(F449&gt;H449,3,SE)))))</f>
        <v>3</v>
      </c>
      <c r="D449" s="231" t="str">
        <f>V441</f>
        <v>Qualker F.C</v>
      </c>
      <c r="E449" s="231"/>
      <c r="F449" s="76">
        <v>44</v>
      </c>
      <c r="G449" s="169" t="s">
        <v>17</v>
      </c>
      <c r="H449" s="75">
        <v>24</v>
      </c>
      <c r="I449" s="231" t="str">
        <f>V437</f>
        <v>XANDYBBMP F.C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 x14ac:dyDescent="0.25">
      <c r="C450" s="45">
        <f>IF(OR(F450="",H450=""),"",IF(F450=H450,1,IF(F450&lt;H450,0,IF(F450-H450&lt;10,2,IF(F450&gt;H450,3,SE)))))</f>
        <v>3</v>
      </c>
      <c r="D450" s="231" t="str">
        <f>V440</f>
        <v>Siri assassino</v>
      </c>
      <c r="E450" s="231"/>
      <c r="F450" s="76">
        <v>58</v>
      </c>
      <c r="G450" s="169" t="s">
        <v>17</v>
      </c>
      <c r="H450" s="75">
        <v>29</v>
      </c>
      <c r="I450" s="231" t="str">
        <f>V436</f>
        <v>louro 43 fc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 x14ac:dyDescent="0.25">
      <c r="C451" s="45">
        <f>IF(OR(F451="",H451=""),"",IF(F451=H451,1,IF(F451&lt;H451,0,IF(F451-H451&lt;10,2,IF(F451&gt;H451,3,SE)))))</f>
        <v>0</v>
      </c>
      <c r="D451" s="231" t="str">
        <f>V439</f>
        <v>Diabos Vermelhos SE</v>
      </c>
      <c r="E451" s="231"/>
      <c r="F451" s="75">
        <v>6</v>
      </c>
      <c r="G451" s="169" t="s">
        <v>17</v>
      </c>
      <c r="H451" s="76">
        <v>25</v>
      </c>
      <c r="I451" s="231" t="str">
        <f>V435</f>
        <v>Strenght a.L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 x14ac:dyDescent="0.3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 x14ac:dyDescent="0.25">
      <c r="C453" s="45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 x14ac:dyDescent="0.3">
      <c r="C454" s="45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 x14ac:dyDescent="0.25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 x14ac:dyDescent="0.25">
      <c r="C456" s="45">
        <f>IF(OR(F456="",H456=""),"",IF(F456=H456,1,IF(F456&lt;H456,0,IF(F456-H456&lt;10,2,IF(F456&gt;H456,3,SE)))))</f>
        <v>3</v>
      </c>
      <c r="D456" s="231" t="str">
        <f>V442</f>
        <v>Brum DAngelo F.C.</v>
      </c>
      <c r="E456" s="231"/>
      <c r="F456" s="76">
        <v>69</v>
      </c>
      <c r="G456" s="58" t="s">
        <v>17</v>
      </c>
      <c r="H456" s="75">
        <v>52</v>
      </c>
      <c r="I456" s="231" t="str">
        <f>V435</f>
        <v>Strenght a.L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 x14ac:dyDescent="0.25">
      <c r="C457" s="45">
        <f>IF(OR(F457="",H457=""),"",IF(F457=H457,1,IF(F457&lt;H457,0,IF(F457-H457&lt;10,2,IF(F457&gt;H457,3,SE)))))</f>
        <v>0</v>
      </c>
      <c r="D457" s="231" t="str">
        <f>V441</f>
        <v>Qualker F.C</v>
      </c>
      <c r="E457" s="231"/>
      <c r="F457" s="75">
        <v>32</v>
      </c>
      <c r="G457" s="58" t="s">
        <v>17</v>
      </c>
      <c r="H457" s="76">
        <v>47</v>
      </c>
      <c r="I457" s="231" t="str">
        <f>V436</f>
        <v>louro 43 fc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 x14ac:dyDescent="0.25">
      <c r="C458" s="45">
        <f>IF(OR(F458="",H458=""),"",IF(F458=H458,1,IF(F458&lt;H458,0,IF(F458-H458&lt;10,2,IF(F458&gt;H458,3,SE)))))</f>
        <v>3</v>
      </c>
      <c r="D458" s="231" t="str">
        <f>V440</f>
        <v>Siri assassino</v>
      </c>
      <c r="E458" s="231"/>
      <c r="F458" s="76">
        <v>102</v>
      </c>
      <c r="G458" s="58" t="s">
        <v>17</v>
      </c>
      <c r="H458" s="75">
        <v>71</v>
      </c>
      <c r="I458" s="231" t="str">
        <f>V437</f>
        <v>XANDYBBMP F.C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 x14ac:dyDescent="0.25">
      <c r="C459" s="45">
        <f>IF(OR(F459="",H459=""),"",IF(F459=H459,1,IF(F459&lt;H459,0,IF(F459-H459&lt;10,2,IF(F459&gt;H459,3,SE)))))</f>
        <v>3</v>
      </c>
      <c r="D459" s="231" t="str">
        <f>V439</f>
        <v>Diabos Vermelhos SE</v>
      </c>
      <c r="E459" s="231"/>
      <c r="F459" s="76">
        <v>75</v>
      </c>
      <c r="G459" s="58" t="s">
        <v>17</v>
      </c>
      <c r="H459" s="75">
        <v>60</v>
      </c>
      <c r="I459" s="231" t="str">
        <f>V438</f>
        <v>Alisando Cresce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 x14ac:dyDescent="0.3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 x14ac:dyDescent="0.25">
      <c r="C461" s="45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 x14ac:dyDescent="0.3">
      <c r="C462" s="45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 x14ac:dyDescent="0.25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 x14ac:dyDescent="0.25">
      <c r="C464" s="45">
        <f>IF(OR(F464="",H464=""),"",IF(F464=H464,1,IF(F464&lt;H464,0,IF(F464-H464&lt;10,2,IF(F464&gt;H464,3,SE)))))</f>
        <v>1</v>
      </c>
      <c r="D464" s="310" t="str">
        <f>V442</f>
        <v>Brum DAngelo F.C.</v>
      </c>
      <c r="E464" s="310"/>
      <c r="F464" s="75">
        <v>48</v>
      </c>
      <c r="G464" s="173" t="s">
        <v>17</v>
      </c>
      <c r="H464" s="75">
        <v>48</v>
      </c>
      <c r="I464" s="310" t="str">
        <f>V436</f>
        <v>louro 43 fc</v>
      </c>
      <c r="J464" s="310"/>
      <c r="K464" s="310"/>
      <c r="L464" s="310"/>
      <c r="M464" s="310"/>
      <c r="N464" s="310"/>
      <c r="O464" s="310"/>
      <c r="P464" s="310"/>
      <c r="Q464" s="45">
        <f>IF(OR(H464="",F464=""),"",IF(H464=F464,1,IF(H464&lt;F464,0,IF(H464-F464&lt;10,2,IF(H464&gt;F464,3,SE)))))</f>
        <v>1</v>
      </c>
    </row>
    <row r="465" spans="3:26" s="88" customFormat="1" x14ac:dyDescent="0.25">
      <c r="C465" s="45">
        <f>IF(OR(F465="",H465=""),"",IF(F465=H465,1,IF(F465&lt;H465,0,IF(F465-H465&lt;10,2,IF(F465&gt;H465,3,SE)))))</f>
        <v>3</v>
      </c>
      <c r="D465" s="310" t="str">
        <f>V441</f>
        <v>Qualker F.C</v>
      </c>
      <c r="E465" s="310"/>
      <c r="F465" s="76">
        <v>48</v>
      </c>
      <c r="G465" s="173" t="s">
        <v>17</v>
      </c>
      <c r="H465" s="75">
        <v>13</v>
      </c>
      <c r="I465" s="310" t="str">
        <f>V435</f>
        <v>Strenght a.L</v>
      </c>
      <c r="J465" s="310"/>
      <c r="K465" s="310"/>
      <c r="L465" s="310"/>
      <c r="M465" s="310"/>
      <c r="N465" s="310"/>
      <c r="O465" s="310"/>
      <c r="P465" s="310"/>
      <c r="Q465" s="45">
        <f>IF(OR(H465="",F465=""),"",IF(H465=F465,1,IF(H465&lt;F465,0,IF(H465-F465&lt;10,2,IF(H465&gt;F465,3,SE)))))</f>
        <v>0</v>
      </c>
    </row>
    <row r="466" spans="3:26" s="88" customFormat="1" x14ac:dyDescent="0.25">
      <c r="C466" s="45">
        <f>IF(OR(F466="",H466=""),"",IF(F466=H466,1,IF(F466&lt;H466,0,IF(F466-H466&lt;10,2,IF(F466&gt;H466,3,SE)))))</f>
        <v>0</v>
      </c>
      <c r="D466" s="310" t="str">
        <f>V440</f>
        <v>Siri assassino</v>
      </c>
      <c r="E466" s="310"/>
      <c r="F466" s="75">
        <v>42</v>
      </c>
      <c r="G466" s="173" t="s">
        <v>17</v>
      </c>
      <c r="H466" s="76">
        <v>49</v>
      </c>
      <c r="I466" s="310" t="str">
        <f>V438</f>
        <v>Alisando Cresce</v>
      </c>
      <c r="J466" s="310"/>
      <c r="K466" s="310"/>
      <c r="L466" s="310"/>
      <c r="M466" s="310"/>
      <c r="N466" s="310"/>
      <c r="O466" s="310"/>
      <c r="P466" s="310"/>
      <c r="Q466" s="45">
        <f>IF(OR(H466="",F466=""),"",IF(H466=F466,1,IF(H466&lt;F466,0,IF(H466-F466&lt;10,2,IF(H466&gt;F466,3,SE)))))</f>
        <v>2</v>
      </c>
    </row>
    <row r="467" spans="3:26" s="88" customFormat="1" x14ac:dyDescent="0.25">
      <c r="C467" s="45">
        <f>IF(OR(F467="",H467=""),"",IF(F467=H467,1,IF(F467&lt;H467,0,IF(F467-H467&lt;10,2,IF(F467&gt;H467,3,SE)))))</f>
        <v>3</v>
      </c>
      <c r="D467" s="310" t="str">
        <f>V439</f>
        <v>Diabos Vermelhos SE</v>
      </c>
      <c r="E467" s="310"/>
      <c r="F467" s="76">
        <v>60</v>
      </c>
      <c r="G467" s="173" t="s">
        <v>17</v>
      </c>
      <c r="H467" s="75">
        <v>31</v>
      </c>
      <c r="I467" s="310" t="str">
        <f>V437</f>
        <v>XANDYBBMP F.C</v>
      </c>
      <c r="J467" s="310"/>
      <c r="K467" s="310"/>
      <c r="L467" s="310"/>
      <c r="M467" s="310"/>
      <c r="N467" s="310"/>
      <c r="O467" s="310"/>
      <c r="P467" s="310"/>
      <c r="Q467" s="45">
        <f>IF(OR(H467="",F467=""),"",IF(H467=F467,1,IF(H467&lt;F467,0,IF(H467-F467&lt;10,2,IF(H467&gt;F467,3,SE)))))</f>
        <v>0</v>
      </c>
    </row>
    <row r="468" spans="3:26" s="88" customFormat="1" ht="15.75" thickBot="1" x14ac:dyDescent="0.3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 x14ac:dyDescent="0.25">
      <c r="C469" s="45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</row>
    <row r="470" spans="3:26" s="88" customFormat="1" ht="15.75" thickBot="1" x14ac:dyDescent="0.3">
      <c r="C470" s="45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 x14ac:dyDescent="0.25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 x14ac:dyDescent="0.25">
      <c r="C472" s="45">
        <f>IF(OR(F472="",H472=""),"",IF(F472=H472,1,IF(F472&lt;H472,0,IF(F472-H472&lt;10,2,IF(F472&gt;H472,3,SE)))))</f>
        <v>3</v>
      </c>
      <c r="D472" s="310" t="str">
        <f>V442</f>
        <v>Brum DAngelo F.C.</v>
      </c>
      <c r="E472" s="310"/>
      <c r="F472" s="76">
        <v>57</v>
      </c>
      <c r="G472" s="91" t="s">
        <v>17</v>
      </c>
      <c r="H472" s="75">
        <v>28</v>
      </c>
      <c r="I472" s="310" t="str">
        <f>V437</f>
        <v>XANDYBBMP F.C</v>
      </c>
      <c r="J472" s="310"/>
      <c r="K472" s="310"/>
      <c r="L472" s="310"/>
      <c r="M472" s="310"/>
      <c r="N472" s="310"/>
      <c r="O472" s="310"/>
      <c r="P472" s="310"/>
      <c r="Q472" s="45">
        <f>IF(OR(H472="",F472=""),"",IF(H472=F472,1,IF(H472&lt;F472,0,IF(H472-F472&lt;10,2,IF(H472&gt;F472,3,SE)))))</f>
        <v>0</v>
      </c>
    </row>
    <row r="473" spans="3:26" s="88" customFormat="1" x14ac:dyDescent="0.25">
      <c r="C473" s="45">
        <f>IF(OR(F473="",H473=""),"",IF(F473=H473,1,IF(F473&lt;H473,0,IF(F473-H473&lt;10,2,IF(F473&gt;H473,3,SE)))))</f>
        <v>3</v>
      </c>
      <c r="D473" s="310" t="str">
        <f>V441</f>
        <v>Qualker F.C</v>
      </c>
      <c r="E473" s="310"/>
      <c r="F473" s="76">
        <v>61</v>
      </c>
      <c r="G473" s="91" t="s">
        <v>17</v>
      </c>
      <c r="H473" s="75">
        <v>40</v>
      </c>
      <c r="I473" s="310" t="str">
        <f>V438</f>
        <v>Alisando Cresce</v>
      </c>
      <c r="J473" s="310"/>
      <c r="K473" s="310"/>
      <c r="L473" s="310"/>
      <c r="M473" s="310"/>
      <c r="N473" s="310"/>
      <c r="O473" s="310"/>
      <c r="P473" s="310"/>
      <c r="Q473" s="45">
        <f>IF(OR(H473="",F473=""),"",IF(H473=F473,1,IF(H473&lt;F473,0,IF(H473-F473&lt;10,2,IF(H473&gt;F473,3,SE)))))</f>
        <v>0</v>
      </c>
    </row>
    <row r="474" spans="3:26" s="88" customFormat="1" x14ac:dyDescent="0.25">
      <c r="C474" s="45">
        <f>IF(OR(F474="",H474=""),"",IF(F474=H474,1,IF(F474&lt;H474,0,IF(F474-H474&lt;10,2,IF(F474&gt;H474,3,SE)))))</f>
        <v>3</v>
      </c>
      <c r="D474" s="310" t="str">
        <f>V440</f>
        <v>Siri assassino</v>
      </c>
      <c r="E474" s="310"/>
      <c r="F474" s="76">
        <v>49</v>
      </c>
      <c r="G474" s="91" t="s">
        <v>17</v>
      </c>
      <c r="H474" s="75">
        <v>36</v>
      </c>
      <c r="I474" s="310" t="str">
        <f>V435</f>
        <v>Strenght a.L</v>
      </c>
      <c r="J474" s="310"/>
      <c r="K474" s="310"/>
      <c r="L474" s="310"/>
      <c r="M474" s="310"/>
      <c r="N474" s="310"/>
      <c r="O474" s="310"/>
      <c r="P474" s="310"/>
      <c r="Q474" s="45">
        <f>IF(OR(H474="",F474=""),"",IF(H474=F474,1,IF(H474&lt;F474,0,IF(H474-F474&lt;10,2,IF(H474&gt;F474,3,SE)))))</f>
        <v>0</v>
      </c>
    </row>
    <row r="475" spans="3:26" s="88" customFormat="1" x14ac:dyDescent="0.25">
      <c r="C475" s="45">
        <f>IF(OR(F475="",H475=""),"",IF(F475=H475,1,IF(F475&lt;H475,0,IF(F475-H475&lt;10,2,IF(F475&gt;H475,3,SE)))))</f>
        <v>3</v>
      </c>
      <c r="D475" s="310" t="str">
        <f>V439</f>
        <v>Diabos Vermelhos SE</v>
      </c>
      <c r="E475" s="310"/>
      <c r="F475" s="76">
        <v>62</v>
      </c>
      <c r="G475" s="91" t="s">
        <v>17</v>
      </c>
      <c r="H475" s="75">
        <v>21</v>
      </c>
      <c r="I475" s="310" t="str">
        <f>V436</f>
        <v>louro 43 fc</v>
      </c>
      <c r="J475" s="310"/>
      <c r="K475" s="310"/>
      <c r="L475" s="310"/>
      <c r="M475" s="310"/>
      <c r="N475" s="310"/>
      <c r="O475" s="310"/>
      <c r="P475" s="310"/>
      <c r="Q475" s="45">
        <f>IF(OR(H475="",F475=""),"",IF(H475=F475,1,IF(H475&lt;F475,0,IF(H475-F475&lt;10,2,IF(H475&gt;F475,3,SE)))))</f>
        <v>0</v>
      </c>
    </row>
    <row r="476" spans="3:26" s="88" customFormat="1" ht="15.75" thickBot="1" x14ac:dyDescent="0.3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 x14ac:dyDescent="0.25">
      <c r="C477" s="45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 x14ac:dyDescent="0.3">
      <c r="C478" s="45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</row>
    <row r="479" spans="3:26" s="88" customFormat="1" x14ac:dyDescent="0.25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 x14ac:dyDescent="0.25">
      <c r="C480" s="45">
        <f>IF(OR(F480="",H480=""),"",IF(F480=H480,1,IF(F480&lt;H480,0,IF(F480-H480&lt;10,2,IF(F480&gt;H480,3,SE)))))</f>
        <v>3</v>
      </c>
      <c r="D480" s="310" t="str">
        <f>V442</f>
        <v>Brum DAngelo F.C.</v>
      </c>
      <c r="E480" s="310"/>
      <c r="F480" s="76">
        <v>55</v>
      </c>
      <c r="G480" s="91" t="s">
        <v>17</v>
      </c>
      <c r="H480" s="75">
        <v>29</v>
      </c>
      <c r="I480" s="310" t="str">
        <f>V439</f>
        <v>Diabos Vermelhos SE</v>
      </c>
      <c r="J480" s="310"/>
      <c r="K480" s="310"/>
      <c r="L480" s="310"/>
      <c r="M480" s="310"/>
      <c r="N480" s="310"/>
      <c r="O480" s="310"/>
      <c r="P480" s="310"/>
      <c r="Q480" s="45">
        <f>IF(OR(H480="",F480=""),"",IF(H480=F480,1,IF(H480&lt;F480,0,IF(H480-F480&lt;10,2,IF(H480&gt;F480,3,SE)))))</f>
        <v>0</v>
      </c>
    </row>
    <row r="481" spans="3:26" s="88" customFormat="1" x14ac:dyDescent="0.25">
      <c r="C481" s="45">
        <f>IF(OR(F481="",H481=""),"",IF(F481=H481,1,IF(F481&lt;H481,0,IF(F481-H481&lt;10,2,IF(F481&gt;H481,3,SE)))))</f>
        <v>3</v>
      </c>
      <c r="D481" s="310" t="str">
        <f>V441</f>
        <v>Qualker F.C</v>
      </c>
      <c r="E481" s="310"/>
      <c r="F481" s="76">
        <v>79</v>
      </c>
      <c r="G481" s="91" t="s">
        <v>17</v>
      </c>
      <c r="H481" s="75">
        <v>49</v>
      </c>
      <c r="I481" s="310" t="str">
        <f>V440</f>
        <v>Siri assassino</v>
      </c>
      <c r="J481" s="310"/>
      <c r="K481" s="310"/>
      <c r="L481" s="310"/>
      <c r="M481" s="310"/>
      <c r="N481" s="310"/>
      <c r="O481" s="310"/>
      <c r="P481" s="310"/>
      <c r="Q481" s="45">
        <f>IF(OR(H481="",F481=""),"",IF(H481=F481,1,IF(H481&lt;F481,0,IF(H481-F481&lt;10,2,IF(H481&gt;F481,3,SE)))))</f>
        <v>0</v>
      </c>
    </row>
    <row r="482" spans="3:26" s="88" customFormat="1" x14ac:dyDescent="0.25">
      <c r="C482" s="45">
        <f>IF(OR(F482="",H482=""),"",IF(F482=H482,1,IF(F482&lt;H482,0,IF(F482-H482&lt;10,2,IF(F482&gt;H482,3,SE)))))</f>
        <v>0</v>
      </c>
      <c r="D482" s="310" t="str">
        <f>V438</f>
        <v>Alisando Cresce</v>
      </c>
      <c r="E482" s="310"/>
      <c r="F482" s="75">
        <v>33</v>
      </c>
      <c r="G482" s="91" t="s">
        <v>17</v>
      </c>
      <c r="H482" s="76">
        <v>48</v>
      </c>
      <c r="I482" s="310" t="str">
        <f>V435</f>
        <v>Strenght a.L</v>
      </c>
      <c r="J482" s="310"/>
      <c r="K482" s="310"/>
      <c r="L482" s="310"/>
      <c r="M482" s="310"/>
      <c r="N482" s="310"/>
      <c r="O482" s="310"/>
      <c r="P482" s="310"/>
      <c r="Q482" s="45">
        <f>IF(OR(H482="",F482=""),"",IF(H482=F482,1,IF(H482&lt;F482,0,IF(H482-F482&lt;10,2,IF(H482&gt;F482,3,SE)))))</f>
        <v>3</v>
      </c>
    </row>
    <row r="483" spans="3:26" s="88" customFormat="1" x14ac:dyDescent="0.25">
      <c r="C483" s="45">
        <f>IF(OR(F483="",H483=""),"",IF(F483=H483,1,IF(F483&lt;H483,0,IF(F483-H483&lt;10,2,IF(F483&gt;H483,3,SE)))))</f>
        <v>3</v>
      </c>
      <c r="D483" s="310" t="str">
        <f>V437</f>
        <v>XANDYBBMP F.C</v>
      </c>
      <c r="E483" s="310"/>
      <c r="F483" s="76">
        <v>45</v>
      </c>
      <c r="G483" s="91" t="s">
        <v>17</v>
      </c>
      <c r="H483" s="75">
        <v>29</v>
      </c>
      <c r="I483" s="310" t="str">
        <f>V436</f>
        <v>louro 43 fc</v>
      </c>
      <c r="J483" s="310"/>
      <c r="K483" s="310"/>
      <c r="L483" s="310"/>
      <c r="M483" s="310"/>
      <c r="N483" s="310"/>
      <c r="O483" s="310"/>
      <c r="P483" s="310"/>
      <c r="Q483" s="45">
        <f>IF(OR(H483="",F483=""),"",IF(H483=F483,1,IF(H483&lt;F483,0,IF(H483-F483&lt;10,2,IF(H483&gt;F483,3,SE)))))</f>
        <v>0</v>
      </c>
    </row>
    <row r="484" spans="3:26" s="88" customFormat="1" ht="15.75" thickBot="1" x14ac:dyDescent="0.3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 x14ac:dyDescent="0.25">
      <c r="C485" s="45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</row>
    <row r="486" spans="3:26" s="88" customFormat="1" ht="15.75" thickBot="1" x14ac:dyDescent="0.3">
      <c r="C486" s="45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 x14ac:dyDescent="0.25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 x14ac:dyDescent="0.25">
      <c r="C488" s="45">
        <f>IF(OR(F488="",H488=""),"",IF(F488=H488,1,IF(F488&lt;H488,0,IF(F488-H488&lt;10,2,IF(F488&gt;H488,3,SE)))))</f>
        <v>3</v>
      </c>
      <c r="D488" s="310" t="str">
        <f>V442</f>
        <v>Brum DAngelo F.C.</v>
      </c>
      <c r="E488" s="310"/>
      <c r="F488" s="76">
        <v>78</v>
      </c>
      <c r="G488" s="91" t="s">
        <v>17</v>
      </c>
      <c r="H488" s="75">
        <v>47</v>
      </c>
      <c r="I488" s="310" t="str">
        <f>V440</f>
        <v>Siri assassino</v>
      </c>
      <c r="J488" s="310"/>
      <c r="K488" s="310"/>
      <c r="L488" s="310"/>
      <c r="M488" s="310"/>
      <c r="N488" s="310"/>
      <c r="O488" s="310"/>
      <c r="P488" s="310"/>
      <c r="Q488" s="45">
        <f>IF(OR(H488="",F488=""),"",IF(H488=F488,1,IF(H488&lt;F488,0,IF(H488-F488&lt;10,2,IF(H488&gt;F488,3,SE)))))</f>
        <v>0</v>
      </c>
    </row>
    <row r="489" spans="3:26" s="88" customFormat="1" x14ac:dyDescent="0.25">
      <c r="C489" s="45">
        <f>IF(OR(F489="",H489=""),"",IF(F489=H489,1,IF(F489&lt;H489,0,IF(F489-H489&lt;10,2,IF(F489&gt;H489,3,SE)))))</f>
        <v>3</v>
      </c>
      <c r="D489" s="310" t="str">
        <f>V441</f>
        <v>Qualker F.C</v>
      </c>
      <c r="E489" s="310"/>
      <c r="F489" s="76">
        <v>99</v>
      </c>
      <c r="G489" s="91" t="s">
        <v>17</v>
      </c>
      <c r="H489" s="75">
        <v>87</v>
      </c>
      <c r="I489" s="310" t="str">
        <f>V439</f>
        <v>Diabos Vermelhos SE</v>
      </c>
      <c r="J489" s="310"/>
      <c r="K489" s="310"/>
      <c r="L489" s="310"/>
      <c r="M489" s="310"/>
      <c r="N489" s="310"/>
      <c r="O489" s="310"/>
      <c r="P489" s="310"/>
      <c r="Q489" s="45">
        <f>IF(OR(H489="",F489=""),"",IF(H489=F489,1,IF(H489&lt;F489,0,IF(H489-F489&lt;10,2,IF(H489&gt;F489,3,SE)))))</f>
        <v>0</v>
      </c>
    </row>
    <row r="490" spans="3:26" s="88" customFormat="1" x14ac:dyDescent="0.25">
      <c r="C490" s="45">
        <f>IF(OR(F490="",H490=""),"",IF(F490=H490,1,IF(F490&lt;H490,0,IF(F490-H490&lt;10,2,IF(F490&gt;H490,3,SE)))))</f>
        <v>0</v>
      </c>
      <c r="D490" s="310" t="str">
        <f>V438</f>
        <v>Alisando Cresce</v>
      </c>
      <c r="E490" s="310"/>
      <c r="F490" s="75">
        <v>21</v>
      </c>
      <c r="G490" s="91" t="s">
        <v>17</v>
      </c>
      <c r="H490" s="76">
        <v>61</v>
      </c>
      <c r="I490" s="310" t="str">
        <f>V436</f>
        <v>louro 43 fc</v>
      </c>
      <c r="J490" s="310"/>
      <c r="K490" s="310"/>
      <c r="L490" s="310"/>
      <c r="M490" s="310"/>
      <c r="N490" s="310"/>
      <c r="O490" s="310"/>
      <c r="P490" s="310"/>
      <c r="Q490" s="45">
        <f>IF(OR(H490="",F490=""),"",IF(H490=F490,1,IF(H490&lt;F490,0,IF(H490-F490&lt;10,2,IF(H490&gt;F490,3,SE)))))</f>
        <v>3</v>
      </c>
    </row>
    <row r="491" spans="3:26" s="88" customFormat="1" x14ac:dyDescent="0.25">
      <c r="C491" s="45">
        <f>IF(OR(F491="",H491=""),"",IF(F491=H491,1,IF(F491&lt;H491,0,IF(F491-H491&lt;10,2,IF(F491&gt;H491,3,SE)))))</f>
        <v>3</v>
      </c>
      <c r="D491" s="310" t="str">
        <f>V437</f>
        <v>XANDYBBMP F.C</v>
      </c>
      <c r="E491" s="310"/>
      <c r="F491" s="76">
        <v>101</v>
      </c>
      <c r="G491" s="91" t="s">
        <v>17</v>
      </c>
      <c r="H491" s="75">
        <v>78</v>
      </c>
      <c r="I491" s="310" t="str">
        <f>V435</f>
        <v>Strenght a.L</v>
      </c>
      <c r="J491" s="310"/>
      <c r="K491" s="310"/>
      <c r="L491" s="310"/>
      <c r="M491" s="310"/>
      <c r="N491" s="310"/>
      <c r="O491" s="310"/>
      <c r="P491" s="310"/>
      <c r="Q491" s="45">
        <f>IF(OR(H491="",F491=""),"",IF(H491=F491,1,IF(H491&lt;F491,0,IF(H491-F491&lt;10,2,IF(H491&gt;F491,3,SE)))))</f>
        <v>0</v>
      </c>
    </row>
    <row r="492" spans="3:26" s="88" customFormat="1" ht="15.75" thickBot="1" x14ac:dyDescent="0.3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 x14ac:dyDescent="0.25">
      <c r="C493" s="45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</row>
    <row r="494" spans="3:26" s="88" customFormat="1" ht="15.75" thickBot="1" x14ac:dyDescent="0.3">
      <c r="C494" s="45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</row>
    <row r="495" spans="3:26" s="88" customFormat="1" x14ac:dyDescent="0.25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 x14ac:dyDescent="0.25">
      <c r="C496" s="45">
        <f>IF(OR(F496="",H496=""),"",IF(F496=H496,1,IF(F496&lt;H496,0,IF(F496-H496&lt;10,2,IF(F496&gt;H496,3,SE)))))</f>
        <v>0</v>
      </c>
      <c r="D496" s="310" t="str">
        <f>V442</f>
        <v>Brum DAngelo F.C.</v>
      </c>
      <c r="E496" s="310"/>
      <c r="F496" s="75">
        <v>27</v>
      </c>
      <c r="G496" s="91" t="s">
        <v>17</v>
      </c>
      <c r="H496" s="76">
        <v>50</v>
      </c>
      <c r="I496" s="310" t="str">
        <f>V441</f>
        <v>Qualker F.C</v>
      </c>
      <c r="J496" s="310"/>
      <c r="K496" s="310"/>
      <c r="L496" s="310"/>
      <c r="M496" s="310"/>
      <c r="N496" s="310"/>
      <c r="O496" s="310"/>
      <c r="P496" s="310"/>
      <c r="Q496" s="45">
        <f>IF(OR(H496="",F496=""),"",IF(H496=F496,1,IF(H496&lt;F496,0,IF(H496-F496&lt;10,2,IF(H496&gt;F496,3,SE)))))</f>
        <v>3</v>
      </c>
    </row>
    <row r="497" spans="3:29" s="88" customFormat="1" x14ac:dyDescent="0.25">
      <c r="C497" s="45">
        <f>IF(OR(F497="",H497=""),"",IF(F497=H497,1,IF(F497&lt;H497,0,IF(F497-H497&lt;10,2,IF(F497&gt;H497,3,SE)))))</f>
        <v>0</v>
      </c>
      <c r="D497" s="310" t="str">
        <f>V440</f>
        <v>Siri assassino</v>
      </c>
      <c r="E497" s="310"/>
      <c r="F497" s="75">
        <v>45</v>
      </c>
      <c r="G497" s="91" t="s">
        <v>17</v>
      </c>
      <c r="H497" s="76">
        <v>67</v>
      </c>
      <c r="I497" s="310" t="str">
        <f>V439</f>
        <v>Diabos Vermelhos SE</v>
      </c>
      <c r="J497" s="310"/>
      <c r="K497" s="310"/>
      <c r="L497" s="310"/>
      <c r="M497" s="310"/>
      <c r="N497" s="310"/>
      <c r="O497" s="310"/>
      <c r="P497" s="310"/>
      <c r="Q497" s="45">
        <f>IF(OR(H497="",F497=""),"",IF(H497=F497,1,IF(H497&lt;F497,0,IF(H497-F497&lt;10,2,IF(H497&gt;F497,3,SE)))))</f>
        <v>3</v>
      </c>
    </row>
    <row r="498" spans="3:29" s="88" customFormat="1" x14ac:dyDescent="0.25">
      <c r="C498" s="45">
        <f>IF(OR(F498="",H498=""),"",IF(F498=H498,1,IF(F498&lt;H498,0,IF(F498-H498&lt;10,2,IF(F498&gt;H498,3,SE)))))</f>
        <v>3</v>
      </c>
      <c r="D498" s="310" t="str">
        <f>V438</f>
        <v>Alisando Cresce</v>
      </c>
      <c r="E498" s="310"/>
      <c r="F498" s="76">
        <v>56</v>
      </c>
      <c r="G498" s="91" t="s">
        <v>17</v>
      </c>
      <c r="H498" s="75">
        <v>37</v>
      </c>
      <c r="I498" s="310" t="str">
        <f>V437</f>
        <v>XANDYBBMP F.C</v>
      </c>
      <c r="J498" s="310"/>
      <c r="K498" s="310"/>
      <c r="L498" s="310"/>
      <c r="M498" s="310"/>
      <c r="N498" s="310"/>
      <c r="O498" s="310"/>
      <c r="P498" s="310"/>
      <c r="Q498" s="45">
        <f>IF(OR(H498="",F498=""),"",IF(H498=F498,1,IF(H498&lt;F498,0,IF(H498-F498&lt;10,2,IF(H498&gt;F498,3,SE)))))</f>
        <v>0</v>
      </c>
    </row>
    <row r="499" spans="3:29" s="88" customFormat="1" x14ac:dyDescent="0.25">
      <c r="C499" s="45">
        <f>IF(OR(F499="",H499=""),"",IF(F499=H499,1,IF(F499&lt;H499,0,IF(F499-H499&lt;10,2,IF(F499&gt;H499,3,SE)))))</f>
        <v>0</v>
      </c>
      <c r="D499" s="310" t="str">
        <f>V436</f>
        <v>louro 43 fc</v>
      </c>
      <c r="E499" s="310"/>
      <c r="F499" s="75">
        <v>39</v>
      </c>
      <c r="G499" s="91" t="s">
        <v>17</v>
      </c>
      <c r="H499" s="76">
        <v>42</v>
      </c>
      <c r="I499" s="310" t="str">
        <f>V435</f>
        <v>Strenght a.L</v>
      </c>
      <c r="J499" s="310"/>
      <c r="K499" s="310"/>
      <c r="L499" s="310"/>
      <c r="M499" s="310"/>
      <c r="N499" s="310"/>
      <c r="O499" s="310"/>
      <c r="P499" s="310"/>
      <c r="Q499" s="45">
        <f>IF(OR(H499="",F499=""),"",IF(H499=F499,1,IF(H499&lt;F499,0,IF(H499-F499&lt;10,2,IF(H499&gt;F499,3,SE)))))</f>
        <v>2</v>
      </c>
    </row>
    <row r="500" spans="3:29" s="88" customFormat="1" ht="15.75" thickBot="1" x14ac:dyDescent="0.3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 x14ac:dyDescent="0.25">
      <c r="C501" s="45" t="str">
        <f>IF(OR(F501="",H501=""),"",IF(F501=H501,1,IF(F501&lt;H501,0,IF(F501-H501&lt;10,2,IF(F501&gt;H501,3,SE)))))</f>
        <v/>
      </c>
      <c r="D501" s="232" t="s">
        <v>121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 x14ac:dyDescent="0.3">
      <c r="C502" s="45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 x14ac:dyDescent="0.3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39" t="s">
        <v>12</v>
      </c>
      <c r="G503" s="239"/>
      <c r="H503" s="239" t="s">
        <v>309</v>
      </c>
      <c r="I503" s="239"/>
      <c r="J503" s="239" t="s">
        <v>310</v>
      </c>
      <c r="K503" s="239"/>
      <c r="L503" s="239" t="s">
        <v>174</v>
      </c>
      <c r="M503" s="290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 x14ac:dyDescent="0.25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28">
        <f>VLOOKUP(AC504,$U$503:$AB$511,3)</f>
        <v>14</v>
      </c>
      <c r="G504" s="228"/>
      <c r="H504" s="229">
        <f>VLOOKUP(AC504,$U$503:$AB$511,4)</f>
        <v>375</v>
      </c>
      <c r="I504" s="229"/>
      <c r="J504" s="229">
        <f>VLOOKUP(AC504,$U$503:$AB$511,5)</f>
        <v>284</v>
      </c>
      <c r="K504" s="229"/>
      <c r="L504" s="229">
        <f>VLOOKUP(AC504,$U$503:$AB$511,6)</f>
        <v>91</v>
      </c>
      <c r="M504" s="230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 x14ac:dyDescent="0.25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25">
        <f t="shared" ref="F505:F511" si="64">VLOOKUP(AC505,$U$503:$AB$511,3)</f>
        <v>12</v>
      </c>
      <c r="G505" s="225"/>
      <c r="H505" s="226">
        <f t="shared" ref="H505:H511" si="65">VLOOKUP(AC505,$U$503:$AB$511,4)</f>
        <v>390</v>
      </c>
      <c r="I505" s="226"/>
      <c r="J505" s="226">
        <f t="shared" ref="J505:J511" si="66">VLOOKUP(AC505,$U$503:$AB$511,5)</f>
        <v>273</v>
      </c>
      <c r="K505" s="226"/>
      <c r="L505" s="226">
        <f t="shared" ref="L505:L511" si="67">VLOOKUP(AC505,$U$503:$AB$511,6)</f>
        <v>117</v>
      </c>
      <c r="M505" s="227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 x14ac:dyDescent="0.25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25">
        <f t="shared" si="64"/>
        <v>11</v>
      </c>
      <c r="G506" s="225"/>
      <c r="H506" s="226">
        <f t="shared" si="65"/>
        <v>337</v>
      </c>
      <c r="I506" s="226"/>
      <c r="J506" s="226">
        <f t="shared" si="66"/>
        <v>320</v>
      </c>
      <c r="K506" s="226"/>
      <c r="L506" s="226">
        <f t="shared" si="67"/>
        <v>17</v>
      </c>
      <c r="M506" s="227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 x14ac:dyDescent="0.25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25">
        <f t="shared" si="64"/>
        <v>11</v>
      </c>
      <c r="G507" s="225"/>
      <c r="H507" s="226">
        <f t="shared" si="65"/>
        <v>330</v>
      </c>
      <c r="I507" s="226"/>
      <c r="J507" s="226">
        <f t="shared" si="66"/>
        <v>328</v>
      </c>
      <c r="K507" s="226"/>
      <c r="L507" s="226">
        <f t="shared" si="67"/>
        <v>2</v>
      </c>
      <c r="M507" s="227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 x14ac:dyDescent="0.25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7">
        <f t="shared" si="64"/>
        <v>10</v>
      </c>
      <c r="G508" s="247"/>
      <c r="H508" s="301">
        <f t="shared" si="65"/>
        <v>330</v>
      </c>
      <c r="I508" s="301"/>
      <c r="J508" s="301">
        <f t="shared" si="66"/>
        <v>372</v>
      </c>
      <c r="K508" s="301"/>
      <c r="L508" s="301">
        <f t="shared" si="67"/>
        <v>-42</v>
      </c>
      <c r="M508" s="307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 x14ac:dyDescent="0.25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7">
        <f t="shared" si="64"/>
        <v>8</v>
      </c>
      <c r="G509" s="247"/>
      <c r="H509" s="301">
        <f t="shared" si="65"/>
        <v>263</v>
      </c>
      <c r="I509" s="301"/>
      <c r="J509" s="301">
        <f t="shared" si="66"/>
        <v>286</v>
      </c>
      <c r="K509" s="301"/>
      <c r="L509" s="301">
        <f t="shared" si="67"/>
        <v>-23</v>
      </c>
      <c r="M509" s="307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 x14ac:dyDescent="0.25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7">
        <f t="shared" si="64"/>
        <v>6</v>
      </c>
      <c r="G510" s="247"/>
      <c r="H510" s="301">
        <f t="shared" si="65"/>
        <v>258</v>
      </c>
      <c r="I510" s="301"/>
      <c r="J510" s="301">
        <f t="shared" si="66"/>
        <v>344</v>
      </c>
      <c r="K510" s="301"/>
      <c r="L510" s="301">
        <f t="shared" si="67"/>
        <v>-86</v>
      </c>
      <c r="M510" s="307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 x14ac:dyDescent="0.3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49">
        <f t="shared" si="64"/>
        <v>3</v>
      </c>
      <c r="G511" s="249"/>
      <c r="H511" s="291">
        <f t="shared" si="65"/>
        <v>208</v>
      </c>
      <c r="I511" s="291"/>
      <c r="J511" s="291">
        <f t="shared" si="66"/>
        <v>268</v>
      </c>
      <c r="K511" s="291"/>
      <c r="L511" s="291">
        <f t="shared" si="67"/>
        <v>-60</v>
      </c>
      <c r="M511" s="308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 x14ac:dyDescent="0.25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 x14ac:dyDescent="0.3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 x14ac:dyDescent="0.25">
      <c r="C514" s="45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 x14ac:dyDescent="0.3">
      <c r="C515" s="45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 x14ac:dyDescent="0.25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 x14ac:dyDescent="0.25">
      <c r="C517" s="45">
        <f>IF(OR(F517="",H517=""),"",IF(F517=H517,1,IF(F517&lt;H517,0,IF(F517-H517&lt;10,2,IF(F517&gt;H517,3,SE)))))</f>
        <v>2</v>
      </c>
      <c r="D517" s="231" t="str">
        <f>V511</f>
        <v>hugofluzao</v>
      </c>
      <c r="E517" s="231"/>
      <c r="F517" s="76">
        <v>40</v>
      </c>
      <c r="G517" s="169" t="s">
        <v>17</v>
      </c>
      <c r="H517" s="75">
        <v>31</v>
      </c>
      <c r="I517" s="231" t="str">
        <f>V507</f>
        <v>Wizzy F.C.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 x14ac:dyDescent="0.25">
      <c r="C518" s="45">
        <f>IF(OR(F518="",H518=""),"",IF(F518=H518,1,IF(F518&lt;H518,0,IF(F518-H518&lt;10,2,IF(F518&gt;H518,3,SE)))))</f>
        <v>3</v>
      </c>
      <c r="D518" s="231" t="str">
        <f>V510</f>
        <v>Shahade F.C</v>
      </c>
      <c r="E518" s="231"/>
      <c r="F518" s="76">
        <v>30</v>
      </c>
      <c r="G518" s="169" t="s">
        <v>17</v>
      </c>
      <c r="H518" s="75">
        <v>14</v>
      </c>
      <c r="I518" s="231" t="str">
        <f>V506</f>
        <v>Glaa.VascodaaGamaa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 x14ac:dyDescent="0.25">
      <c r="C519" s="45">
        <f>IF(OR(F519="",H519=""),"",IF(F519=H519,1,IF(F519&lt;H519,0,IF(F519-H519&lt;10,2,IF(F519&gt;H519,3,SE)))))</f>
        <v>2</v>
      </c>
      <c r="D519" s="231" t="str">
        <f>V509</f>
        <v>PraFrenteFluzao FC</v>
      </c>
      <c r="E519" s="231"/>
      <c r="F519" s="76">
        <v>35</v>
      </c>
      <c r="G519" s="169" t="s">
        <v>17</v>
      </c>
      <c r="H519" s="75">
        <v>34</v>
      </c>
      <c r="I519" s="231" t="str">
        <f>V505</f>
        <v>C.R Mixuruca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 x14ac:dyDescent="0.25">
      <c r="C520" s="45">
        <f>IF(OR(F520="",H520=""),"",IF(F520=H520,1,IF(F520&lt;H520,0,IF(F520-H520&lt;10,2,IF(F520&gt;H520,3,SE)))))</f>
        <v>0</v>
      </c>
      <c r="D520" s="231" t="str">
        <f>V508</f>
        <v>Alefeju F.C.</v>
      </c>
      <c r="E520" s="231"/>
      <c r="F520" s="75">
        <v>44</v>
      </c>
      <c r="G520" s="169" t="s">
        <v>17</v>
      </c>
      <c r="H520" s="76">
        <v>48</v>
      </c>
      <c r="I520" s="231" t="str">
        <f>V504</f>
        <v>SUPER CARIOCA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 x14ac:dyDescent="0.3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 x14ac:dyDescent="0.25">
      <c r="C522" s="45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 x14ac:dyDescent="0.3">
      <c r="C523" s="45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 ht="15" customHeight="1" x14ac:dyDescent="0.25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 x14ac:dyDescent="0.25">
      <c r="C525" s="45">
        <f>IF(OR(F525="",H525=""),"",IF(F525=H525,1,IF(F525&lt;H525,0,IF(F525-H525&lt;10,2,IF(F525&gt;H525,3,SE)))))</f>
        <v>0</v>
      </c>
      <c r="D525" s="231" t="str">
        <f>V511</f>
        <v>hugofluzao</v>
      </c>
      <c r="E525" s="231"/>
      <c r="F525" s="75">
        <v>38</v>
      </c>
      <c r="G525" s="169" t="s">
        <v>17</v>
      </c>
      <c r="H525" s="76">
        <v>54</v>
      </c>
      <c r="I525" s="231" t="str">
        <f>V504</f>
        <v>SUPER CARIOCA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 x14ac:dyDescent="0.25">
      <c r="C526" s="45">
        <f>IF(OR(F526="",H526=""),"",IF(F526=H526,1,IF(F526&lt;H526,0,IF(F526-H526&lt;10,2,IF(F526&gt;H526,3,SE)))))</f>
        <v>0</v>
      </c>
      <c r="D526" s="231" t="str">
        <f>V510</f>
        <v>Shahade F.C</v>
      </c>
      <c r="E526" s="231"/>
      <c r="F526" s="75">
        <v>63</v>
      </c>
      <c r="G526" s="169" t="s">
        <v>17</v>
      </c>
      <c r="H526" s="76">
        <v>64</v>
      </c>
      <c r="I526" s="231" t="str">
        <f>V505</f>
        <v>C.R Mixuruca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 x14ac:dyDescent="0.25">
      <c r="C527" s="45">
        <f>IF(OR(F527="",H527=""),"",IF(F527=H527,1,IF(F527&lt;H527,0,IF(F527-H527&lt;10,2,IF(F527&gt;H527,3,SE)))))</f>
        <v>3</v>
      </c>
      <c r="D527" s="231" t="str">
        <f>V509</f>
        <v>PraFrenteFluzao FC</v>
      </c>
      <c r="E527" s="231"/>
      <c r="F527" s="76">
        <v>82</v>
      </c>
      <c r="G527" s="169" t="s">
        <v>17</v>
      </c>
      <c r="H527" s="75">
        <v>54</v>
      </c>
      <c r="I527" s="231" t="str">
        <f>V506</f>
        <v>Glaa.VascodaaGamaa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 x14ac:dyDescent="0.25">
      <c r="C528" s="45">
        <f>IF(OR(F528="",H528=""),"",IF(F528=H528,1,IF(F528&lt;H528,0,IF(F528-H528&lt;10,2,IF(F528&gt;H528,3,SE)))))</f>
        <v>3</v>
      </c>
      <c r="D528" s="231" t="str">
        <f>V508</f>
        <v>Alefeju F.C.</v>
      </c>
      <c r="E528" s="231"/>
      <c r="F528" s="76">
        <v>42</v>
      </c>
      <c r="G528" s="169" t="s">
        <v>17</v>
      </c>
      <c r="H528" s="75">
        <v>26</v>
      </c>
      <c r="I528" s="231" t="str">
        <f>V507</f>
        <v>Wizzy F.C.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customHeight="1" thickBot="1" x14ac:dyDescent="0.3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 x14ac:dyDescent="0.25">
      <c r="C530" s="45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 x14ac:dyDescent="0.3">
      <c r="C531" s="45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 x14ac:dyDescent="0.25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 x14ac:dyDescent="0.25">
      <c r="C533" s="45">
        <f>IF(OR(F533="",H533=""),"",IF(F533=H533,1,IF(F533&lt;H533,0,IF(F533-H533&lt;10,2,IF(F533&gt;H533,3,SE)))))</f>
        <v>3</v>
      </c>
      <c r="D533" s="231" t="str">
        <f>V511</f>
        <v>hugofluzao</v>
      </c>
      <c r="E533" s="231"/>
      <c r="F533" s="76">
        <v>66</v>
      </c>
      <c r="G533" s="169" t="s">
        <v>17</v>
      </c>
      <c r="H533" s="75">
        <v>33</v>
      </c>
      <c r="I533" s="231" t="str">
        <f>V505</f>
        <v>C.R Mixuruca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 x14ac:dyDescent="0.25">
      <c r="C534" s="45">
        <f>IF(OR(F534="",H534=""),"",IF(F534=H534,1,IF(F534&lt;H534,0,IF(F534-H534&lt;10,2,IF(F534&gt;H534,3,SE)))))</f>
        <v>3</v>
      </c>
      <c r="D534" s="231" t="str">
        <f>V510</f>
        <v>Shahade F.C</v>
      </c>
      <c r="E534" s="231"/>
      <c r="F534" s="76">
        <v>85</v>
      </c>
      <c r="G534" s="169" t="s">
        <v>17</v>
      </c>
      <c r="H534" s="75">
        <v>69</v>
      </c>
      <c r="I534" s="231" t="str">
        <f>V504</f>
        <v>SUPER CARIOCA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 x14ac:dyDescent="0.25">
      <c r="C535" s="45">
        <f>IF(OR(F535="",H535=""),"",IF(F535=H535,1,IF(F535&lt;H535,0,IF(F535-H535&lt;10,2,IF(F535&gt;H535,3,SE)))))</f>
        <v>3</v>
      </c>
      <c r="D535" s="231" t="str">
        <f>V509</f>
        <v>PraFrenteFluzao FC</v>
      </c>
      <c r="E535" s="231"/>
      <c r="F535" s="76">
        <v>34</v>
      </c>
      <c r="G535" s="169" t="s">
        <v>17</v>
      </c>
      <c r="H535" s="75">
        <v>24</v>
      </c>
      <c r="I535" s="231" t="str">
        <f>V507</f>
        <v>Wizzy F.C.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 ht="15" customHeight="1" x14ac:dyDescent="0.25">
      <c r="C536" s="45">
        <f>IF(OR(F536="",H536=""),"",IF(F536=H536,1,IF(F536&lt;H536,0,IF(F536-H536&lt;10,2,IF(F536&gt;H536,3,SE)))))</f>
        <v>0</v>
      </c>
      <c r="D536" s="231" t="str">
        <f>V508</f>
        <v>Alefeju F.C.</v>
      </c>
      <c r="E536" s="231"/>
      <c r="F536" s="75">
        <v>35</v>
      </c>
      <c r="G536" s="169" t="s">
        <v>17</v>
      </c>
      <c r="H536" s="76">
        <v>85</v>
      </c>
      <c r="I536" s="231" t="str">
        <f>V506</f>
        <v>Glaa.VascodaaGamaa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3</v>
      </c>
    </row>
    <row r="537" spans="3:26" ht="15.75" customHeight="1" thickBot="1" x14ac:dyDescent="0.3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 x14ac:dyDescent="0.25">
      <c r="C538" s="45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.75" customHeight="1" thickBot="1" x14ac:dyDescent="0.3">
      <c r="C539" s="45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 x14ac:dyDescent="0.25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 x14ac:dyDescent="0.25">
      <c r="C541" s="45">
        <f>IF(OR(F541="",H541=""),"",IF(F541=H541,1,IF(F541&lt;H541,0,IF(F541-H541&lt;10,2,IF(F541&gt;H541,3,SE)))))</f>
        <v>0</v>
      </c>
      <c r="D541" s="231" t="str">
        <f>V511</f>
        <v>hugofluzao</v>
      </c>
      <c r="E541" s="231"/>
      <c r="F541" s="75">
        <v>32</v>
      </c>
      <c r="G541" s="58" t="s">
        <v>17</v>
      </c>
      <c r="H541" s="76">
        <v>48</v>
      </c>
      <c r="I541" s="231" t="str">
        <f>V506</f>
        <v>Glaa.VascodaaGamaa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 x14ac:dyDescent="0.25">
      <c r="C542" s="45">
        <f>IF(OR(F542="",H542=""),"",IF(F542=H542,1,IF(F542&lt;H542,0,IF(F542-H542&lt;10,2,IF(F542&gt;H542,3,SE)))))</f>
        <v>2</v>
      </c>
      <c r="D542" s="231" t="str">
        <f>V510</f>
        <v>Shahade F.C</v>
      </c>
      <c r="E542" s="231"/>
      <c r="F542" s="76">
        <v>34</v>
      </c>
      <c r="G542" s="58" t="s">
        <v>17</v>
      </c>
      <c r="H542" s="75">
        <v>28</v>
      </c>
      <c r="I542" s="231" t="str">
        <f>V507</f>
        <v>Wizzy F.C.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 x14ac:dyDescent="0.25">
      <c r="C543" s="45">
        <f>IF(OR(F543="",H543=""),"",IF(F543=H543,1,IF(F543&lt;H543,0,IF(F543-H543&lt;10,2,IF(F543&gt;H543,3,SE)))))</f>
        <v>0</v>
      </c>
      <c r="D543" s="231" t="str">
        <f>V509</f>
        <v>PraFrenteFluzao FC</v>
      </c>
      <c r="E543" s="231"/>
      <c r="F543" s="75">
        <v>31</v>
      </c>
      <c r="G543" s="58" t="s">
        <v>17</v>
      </c>
      <c r="H543" s="76">
        <v>34</v>
      </c>
      <c r="I543" s="231" t="str">
        <f>V504</f>
        <v>SUPER CARIOCA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 x14ac:dyDescent="0.25">
      <c r="C544" s="45">
        <f>IF(OR(F544="",H544=""),"",IF(F544=H544,1,IF(F544&lt;H544,0,IF(F544-H544&lt;10,2,IF(F544&gt;H544,3,SE)))))</f>
        <v>0</v>
      </c>
      <c r="D544" s="231" t="str">
        <f>V508</f>
        <v>Alefeju F.C.</v>
      </c>
      <c r="E544" s="231"/>
      <c r="F544" s="75">
        <v>17</v>
      </c>
      <c r="G544" s="58" t="s">
        <v>17</v>
      </c>
      <c r="H544" s="76">
        <v>38</v>
      </c>
      <c r="I544" s="231" t="str">
        <f>V505</f>
        <v>C.R Mixuruca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3</v>
      </c>
    </row>
    <row r="545" spans="3:26" ht="15.75" customHeight="1" thickBot="1" x14ac:dyDescent="0.3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 x14ac:dyDescent="0.25">
      <c r="C546" s="45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 x14ac:dyDescent="0.3">
      <c r="C547" s="45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 x14ac:dyDescent="0.25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 x14ac:dyDescent="0.25">
      <c r="C549" s="45">
        <f>IF(OR(F549="",H549=""),"",IF(F549=H549,1,IF(F549&lt;H549,0,IF(F549-H549&lt;10,2,IF(F549&gt;H549,3,SE)))))</f>
        <v>3</v>
      </c>
      <c r="D549" s="231" t="str">
        <f>V511</f>
        <v>hugofluzao</v>
      </c>
      <c r="E549" s="231"/>
      <c r="F549" s="76">
        <v>52</v>
      </c>
      <c r="G549" s="58" t="s">
        <v>17</v>
      </c>
      <c r="H549" s="75">
        <v>16</v>
      </c>
      <c r="I549" s="231" t="str">
        <f>V508</f>
        <v>Alefeju F.C.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 x14ac:dyDescent="0.25">
      <c r="C550" s="45">
        <f>IF(OR(F550="",H550=""),"",IF(F550=H550,1,IF(F550&lt;H550,0,IF(F550-H550&lt;10,2,IF(F550&gt;H550,3,SE)))))</f>
        <v>0</v>
      </c>
      <c r="D550" s="231" t="str">
        <f>V510</f>
        <v>Shahade F.C</v>
      </c>
      <c r="E550" s="231"/>
      <c r="F550" s="75">
        <v>33</v>
      </c>
      <c r="G550" s="58" t="s">
        <v>17</v>
      </c>
      <c r="H550" s="76">
        <v>43</v>
      </c>
      <c r="I550" s="231" t="str">
        <f>V509</f>
        <v>PraFrenteFluzao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3</v>
      </c>
    </row>
    <row r="551" spans="3:26" ht="15" customHeight="1" x14ac:dyDescent="0.25">
      <c r="C551" s="45">
        <f>IF(OR(F551="",H551=""),"",IF(F551=H551,1,IF(F551&lt;H551,0,IF(F551-H551&lt;10,2,IF(F551&gt;H551,3,SE)))))</f>
        <v>2</v>
      </c>
      <c r="D551" s="231" t="str">
        <f>V507</f>
        <v>Wizzy F.C.</v>
      </c>
      <c r="E551" s="231"/>
      <c r="F551" s="76">
        <v>43</v>
      </c>
      <c r="G551" s="58" t="s">
        <v>17</v>
      </c>
      <c r="H551" s="75">
        <v>39</v>
      </c>
      <c r="I551" s="231" t="str">
        <f>V504</f>
        <v>SUPER CARIOCA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 ht="15" customHeight="1" x14ac:dyDescent="0.25">
      <c r="C552" s="45">
        <f>IF(OR(F552="",H552=""),"",IF(F552=H552,1,IF(F552&lt;H552,0,IF(F552-H552&lt;10,2,IF(F552&gt;H552,3,SE)))))</f>
        <v>0</v>
      </c>
      <c r="D552" s="231" t="str">
        <f>V506</f>
        <v>Glaa.VascodaaGamaa</v>
      </c>
      <c r="E552" s="231"/>
      <c r="F552" s="75">
        <v>28</v>
      </c>
      <c r="G552" s="58" t="s">
        <v>17</v>
      </c>
      <c r="H552" s="76">
        <v>29</v>
      </c>
      <c r="I552" s="231" t="str">
        <f>V505</f>
        <v>C.R Mixuruca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2</v>
      </c>
    </row>
    <row r="553" spans="3:26" ht="15.75" thickBot="1" x14ac:dyDescent="0.3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x14ac:dyDescent="0.25">
      <c r="C554" s="45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.75" thickBot="1" x14ac:dyDescent="0.3">
      <c r="C555" s="45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 x14ac:dyDescent="0.25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 x14ac:dyDescent="0.25">
      <c r="C557" s="45">
        <f>IF(OR(F557="",H557=""),"",IF(F557=H557,1,IF(F557&lt;H557,0,IF(F557-H557&lt;10,2,IF(F557&gt;H557,3,SE)))))</f>
        <v>3</v>
      </c>
      <c r="D557" s="231" t="str">
        <f>V511</f>
        <v>hugofluzao</v>
      </c>
      <c r="E557" s="231"/>
      <c r="F557" s="76">
        <v>95</v>
      </c>
      <c r="G557" s="58" t="s">
        <v>17</v>
      </c>
      <c r="H557" s="75">
        <v>71</v>
      </c>
      <c r="I557" s="231" t="str">
        <f>V509</f>
        <v>PraFrenteFluzao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 x14ac:dyDescent="0.25">
      <c r="C558" s="45">
        <f>IF(OR(F558="",H558=""),"",IF(F558=H558,1,IF(F558&lt;H558,0,IF(F558-H558&lt;10,2,IF(F558&gt;H558,3,SE)))))</f>
        <v>3</v>
      </c>
      <c r="D558" s="231" t="str">
        <f>V510</f>
        <v>Shahade F.C</v>
      </c>
      <c r="E558" s="231"/>
      <c r="F558" s="76">
        <v>61</v>
      </c>
      <c r="G558" s="58" t="s">
        <v>17</v>
      </c>
      <c r="H558" s="75">
        <v>50</v>
      </c>
      <c r="I558" s="231" t="str">
        <f>V508</f>
        <v>Alefeju F.C.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 x14ac:dyDescent="0.25">
      <c r="C559" s="45">
        <f>IF(OR(F559="",H559=""),"",IF(F559=H559,1,IF(F559&lt;H559,0,IF(F559-H559&lt;10,2,IF(F559&gt;H559,3,SE)))))</f>
        <v>1</v>
      </c>
      <c r="D559" s="231" t="str">
        <f>V507</f>
        <v>Wizzy F.C.</v>
      </c>
      <c r="E559" s="231"/>
      <c r="F559" s="75">
        <v>31</v>
      </c>
      <c r="G559" s="58" t="s">
        <v>17</v>
      </c>
      <c r="H559" s="75">
        <v>31</v>
      </c>
      <c r="I559" s="231" t="str">
        <f>V505</f>
        <v>C.R Mixuruca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1</v>
      </c>
    </row>
    <row r="560" spans="3:26" x14ac:dyDescent="0.25">
      <c r="C560" s="45">
        <f>IF(OR(F560="",H560=""),"",IF(F560=H560,1,IF(F560&lt;H560,0,IF(F560-H560&lt;10,2,IF(F560&gt;H560,3,SE)))))</f>
        <v>3</v>
      </c>
      <c r="D560" s="231" t="str">
        <f>V506</f>
        <v>Glaa.VascodaaGamaa</v>
      </c>
      <c r="E560" s="231"/>
      <c r="F560" s="76">
        <v>97</v>
      </c>
      <c r="G560" s="58" t="s">
        <v>17</v>
      </c>
      <c r="H560" s="75">
        <v>40</v>
      </c>
      <c r="I560" s="231" t="str">
        <f>V504</f>
        <v>SUPER CARIOCA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 x14ac:dyDescent="0.3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x14ac:dyDescent="0.25">
      <c r="C562" s="45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.75" thickBot="1" x14ac:dyDescent="0.3">
      <c r="C563" s="45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 x14ac:dyDescent="0.25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 x14ac:dyDescent="0.25">
      <c r="C565" s="45">
        <f>IF(OR(F565="",H565=""),"",IF(F565=H565,1,IF(F565&lt;H565,0,IF(F565-H565&lt;10,2,IF(F565&gt;H565,3,SE)))))</f>
        <v>3</v>
      </c>
      <c r="D565" s="231" t="str">
        <f>V511</f>
        <v>hugofluzao</v>
      </c>
      <c r="E565" s="231"/>
      <c r="F565" s="76">
        <v>52</v>
      </c>
      <c r="G565" s="58" t="s">
        <v>17</v>
      </c>
      <c r="H565" s="75">
        <v>31</v>
      </c>
      <c r="I565" s="231" t="str">
        <f>V510</f>
        <v>Shahade F.C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0</v>
      </c>
      <c r="Y565" s="46"/>
      <c r="Z565" s="46"/>
    </row>
    <row r="566" spans="3:26" x14ac:dyDescent="0.25">
      <c r="C566" s="45">
        <f>IF(OR(F566="",H566=""),"",IF(F566=H566,1,IF(F566&lt;H566,0,IF(F566-H566&lt;10,2,IF(F566&gt;H566,3,SE)))))</f>
        <v>0</v>
      </c>
      <c r="D566" s="231" t="str">
        <f>V509</f>
        <v>PraFrenteFluzao FC</v>
      </c>
      <c r="E566" s="231"/>
      <c r="F566" s="75">
        <v>34</v>
      </c>
      <c r="G566" s="58" t="s">
        <v>17</v>
      </c>
      <c r="H566" s="76">
        <v>54</v>
      </c>
      <c r="I566" s="231" t="str">
        <f>V508</f>
        <v>Alefeju F.C.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3</v>
      </c>
      <c r="Y566" s="46"/>
      <c r="Z566" s="46"/>
    </row>
    <row r="567" spans="3:26" x14ac:dyDescent="0.25">
      <c r="C567" s="45">
        <f>IF(OR(F567="",H567=""),"",IF(F567=H567,1,IF(F567&lt;H567,0,IF(F567-H567&lt;10,2,IF(F567&gt;H567,3,SE)))))</f>
        <v>0</v>
      </c>
      <c r="D567" s="231" t="str">
        <f>V507</f>
        <v>Wizzy F.C.</v>
      </c>
      <c r="E567" s="231"/>
      <c r="F567" s="75">
        <v>25</v>
      </c>
      <c r="G567" s="58" t="s">
        <v>17</v>
      </c>
      <c r="H567" s="76">
        <v>64</v>
      </c>
      <c r="I567" s="231" t="str">
        <f>V506</f>
        <v>Glaa.VascodaaGamaa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3</v>
      </c>
      <c r="Y567" s="46"/>
      <c r="Z567" s="46"/>
    </row>
    <row r="568" spans="3:26" x14ac:dyDescent="0.25">
      <c r="C568" s="45">
        <f>IF(OR(F568="",H568=""),"",IF(F568=H568,1,IF(F568&lt;H568,0,IF(F568-H568&lt;10,2,IF(F568&gt;H568,3,SE)))))</f>
        <v>0</v>
      </c>
      <c r="D568" s="231" t="str">
        <f>V505</f>
        <v>C.R Mixuruca</v>
      </c>
      <c r="E568" s="231"/>
      <c r="F568" s="75">
        <v>34</v>
      </c>
      <c r="G568" s="58" t="s">
        <v>17</v>
      </c>
      <c r="H568" s="76">
        <v>46</v>
      </c>
      <c r="I568" s="231" t="str">
        <f>V504</f>
        <v>SUPER CARIOCA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 x14ac:dyDescent="0.3"/>
    <row r="2" spans="2:34" ht="15" customHeight="1" x14ac:dyDescent="0.25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4" ht="15" customHeight="1" x14ac:dyDescent="0.25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4" ht="15" customHeight="1" thickBot="1" x14ac:dyDescent="0.3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4" ht="15.75" thickBot="1" x14ac:dyDescent="0.3"/>
    <row r="6" spans="2:34" ht="15" customHeight="1" x14ac:dyDescent="0.25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4" ht="15" customHeight="1" x14ac:dyDescent="0.25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4" ht="15" customHeight="1" thickBot="1" x14ac:dyDescent="0.3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9" spans="2:34" ht="15.75" thickBot="1" x14ac:dyDescent="0.3"/>
    <row r="10" spans="2:34" ht="15" customHeight="1" x14ac:dyDescent="0.25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4" ht="15" customHeight="1" x14ac:dyDescent="0.25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 x14ac:dyDescent="0.25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 x14ac:dyDescent="0.3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 x14ac:dyDescent="0.25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 x14ac:dyDescent="0.25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 x14ac:dyDescent="0.3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 x14ac:dyDescent="0.3">
      <c r="D19" s="50" t="s">
        <v>3</v>
      </c>
      <c r="E19" s="51" t="s">
        <v>21</v>
      </c>
      <c r="F19" s="239" t="s">
        <v>12</v>
      </c>
      <c r="G19" s="239"/>
      <c r="H19" s="311" t="s">
        <v>309</v>
      </c>
      <c r="I19" s="311"/>
      <c r="J19" s="311" t="s">
        <v>310</v>
      </c>
      <c r="K19" s="311"/>
      <c r="L19" s="239" t="s">
        <v>174</v>
      </c>
      <c r="M19" s="290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  <c r="AH19" s="46"/>
    </row>
    <row r="20" spans="3:34" x14ac:dyDescent="0.25">
      <c r="D20" s="52" t="s">
        <v>4</v>
      </c>
      <c r="E20" s="68" t="str">
        <f>VLOOKUP(AC20,$U$20:$AB$27,2)</f>
        <v>TU Du Du Du PÁ F.C</v>
      </c>
      <c r="F20" s="284">
        <f>VLOOKUP(AC20,$U$20:$AB$27,3)</f>
        <v>13</v>
      </c>
      <c r="G20" s="285"/>
      <c r="H20" s="286">
        <f>VLOOKUP(AC20,$U$20:$AB$27,4)</f>
        <v>423</v>
      </c>
      <c r="I20" s="287"/>
      <c r="J20" s="286">
        <f>VLOOKUP(AC20,$U$20:$AB$27,5)</f>
        <v>333</v>
      </c>
      <c r="K20" s="287"/>
      <c r="L20" s="286">
        <f>VLOOKUP(AC20,$U$20:$AB$27,6)</f>
        <v>90</v>
      </c>
      <c r="M20" s="30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 x14ac:dyDescent="0.25">
      <c r="D21" s="53" t="s">
        <v>5</v>
      </c>
      <c r="E21" s="69" t="str">
        <f t="shared" ref="E21:E27" si="2">VLOOKUP(AC21,$U$20:$AB$27,2)</f>
        <v>Mr Kbça FC</v>
      </c>
      <c r="F21" s="279">
        <f t="shared" ref="F21:F27" si="3">VLOOKUP(AC21,$U$20:$AB$27,3)</f>
        <v>13</v>
      </c>
      <c r="G21" s="280"/>
      <c r="H21" s="281">
        <f t="shared" ref="H21:H27" si="4">VLOOKUP(AC21,$U$20:$AB$27,4)</f>
        <v>335</v>
      </c>
      <c r="I21" s="282"/>
      <c r="J21" s="281">
        <f t="shared" ref="J21:J27" si="5">VLOOKUP(AC21,$U$20:$AB$27,5)</f>
        <v>319</v>
      </c>
      <c r="K21" s="282"/>
      <c r="L21" s="281">
        <f t="shared" ref="L21:L27" si="6">VLOOKUP(AC21,$U$20:$AB$27,6)</f>
        <v>16</v>
      </c>
      <c r="M21" s="303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 x14ac:dyDescent="0.25">
      <c r="D22" s="53" t="s">
        <v>6</v>
      </c>
      <c r="E22" s="69" t="str">
        <f t="shared" si="2"/>
        <v>Grajaú F.C.</v>
      </c>
      <c r="F22" s="279">
        <f t="shared" si="3"/>
        <v>11</v>
      </c>
      <c r="G22" s="280"/>
      <c r="H22" s="281">
        <f t="shared" si="4"/>
        <v>391</v>
      </c>
      <c r="I22" s="282"/>
      <c r="J22" s="281">
        <f t="shared" si="5"/>
        <v>350</v>
      </c>
      <c r="K22" s="282"/>
      <c r="L22" s="281">
        <f t="shared" si="6"/>
        <v>41</v>
      </c>
      <c r="M22" s="303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 x14ac:dyDescent="0.25">
      <c r="D23" s="53" t="s">
        <v>7</v>
      </c>
      <c r="E23" s="69" t="str">
        <f t="shared" si="2"/>
        <v>Real Machine CF</v>
      </c>
      <c r="F23" s="279">
        <f t="shared" si="3"/>
        <v>11</v>
      </c>
      <c r="G23" s="280"/>
      <c r="H23" s="281">
        <f t="shared" si="4"/>
        <v>339</v>
      </c>
      <c r="I23" s="282"/>
      <c r="J23" s="281">
        <f t="shared" si="5"/>
        <v>300</v>
      </c>
      <c r="K23" s="282"/>
      <c r="L23" s="281">
        <f t="shared" si="6"/>
        <v>39</v>
      </c>
      <c r="M23" s="303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 x14ac:dyDescent="0.25">
      <c r="D24" s="54" t="s">
        <v>8</v>
      </c>
      <c r="E24" s="66" t="str">
        <f t="shared" si="2"/>
        <v>Colonnezi FC</v>
      </c>
      <c r="F24" s="247">
        <f t="shared" si="3"/>
        <v>10</v>
      </c>
      <c r="G24" s="247"/>
      <c r="H24" s="301">
        <f t="shared" si="4"/>
        <v>339</v>
      </c>
      <c r="I24" s="301"/>
      <c r="J24" s="301">
        <f t="shared" si="5"/>
        <v>303</v>
      </c>
      <c r="K24" s="301"/>
      <c r="L24" s="301">
        <f t="shared" si="6"/>
        <v>36</v>
      </c>
      <c r="M24" s="304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 x14ac:dyDescent="0.25">
      <c r="D25" s="54" t="s">
        <v>9</v>
      </c>
      <c r="E25" s="66" t="str">
        <f t="shared" si="2"/>
        <v>Vagarosos Hayabusa</v>
      </c>
      <c r="F25" s="247">
        <f t="shared" si="3"/>
        <v>10</v>
      </c>
      <c r="G25" s="247"/>
      <c r="H25" s="301">
        <f t="shared" si="4"/>
        <v>391</v>
      </c>
      <c r="I25" s="301"/>
      <c r="J25" s="301">
        <f t="shared" si="5"/>
        <v>377</v>
      </c>
      <c r="K25" s="301"/>
      <c r="L25" s="301">
        <f t="shared" si="6"/>
        <v>14</v>
      </c>
      <c r="M25" s="304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 x14ac:dyDescent="0.25">
      <c r="D26" s="54" t="s">
        <v>10</v>
      </c>
      <c r="E26" s="66" t="str">
        <f t="shared" si="2"/>
        <v>Puro Malte F. C.</v>
      </c>
      <c r="F26" s="247">
        <f t="shared" si="3"/>
        <v>5</v>
      </c>
      <c r="G26" s="247"/>
      <c r="H26" s="301">
        <f t="shared" si="4"/>
        <v>334</v>
      </c>
      <c r="I26" s="301"/>
      <c r="J26" s="301">
        <f t="shared" si="5"/>
        <v>374</v>
      </c>
      <c r="K26" s="301"/>
      <c r="L26" s="301">
        <f t="shared" si="6"/>
        <v>-40</v>
      </c>
      <c r="M26" s="304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 x14ac:dyDescent="0.3">
      <c r="D27" s="73" t="s">
        <v>11</v>
      </c>
      <c r="E27" s="74" t="str">
        <f t="shared" si="2"/>
        <v>PT Brisola FC</v>
      </c>
      <c r="F27" s="249">
        <f t="shared" si="3"/>
        <v>0</v>
      </c>
      <c r="G27" s="249"/>
      <c r="H27" s="291">
        <f t="shared" si="4"/>
        <v>230</v>
      </c>
      <c r="I27" s="291"/>
      <c r="J27" s="291">
        <f t="shared" si="5"/>
        <v>426</v>
      </c>
      <c r="K27" s="291"/>
      <c r="L27" s="291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 x14ac:dyDescent="0.3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 x14ac:dyDescent="0.25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 x14ac:dyDescent="0.3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 x14ac:dyDescent="0.25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 x14ac:dyDescent="0.25">
      <c r="C32" s="70">
        <f>IF(OR(F32="",H32=""),"",IF(F32=H32,1,IF(F32&lt;H32,0,IF(F32-H32&lt;10,2,IF(F32&gt;H32,3,SE)))))</f>
        <v>0</v>
      </c>
      <c r="D32" s="258" t="str">
        <f>V27</f>
        <v>Puro Malte F. C.</v>
      </c>
      <c r="E32" s="259"/>
      <c r="F32" s="75">
        <v>42</v>
      </c>
      <c r="G32" s="65" t="s">
        <v>17</v>
      </c>
      <c r="H32" s="76">
        <v>46</v>
      </c>
      <c r="I32" s="231" t="str">
        <f>V23</f>
        <v>Real Machine CF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70">
        <f>IF(OR(F33="",H33=""),"",IF(F33=H33,1,IF(F33&lt;H33,0,IF(F33-H33&lt;10,2,IF(F33&gt;H33,3,SE)))))</f>
        <v>3</v>
      </c>
      <c r="D33" s="258" t="str">
        <f>V26</f>
        <v>Grajaú F.C.</v>
      </c>
      <c r="E33" s="259"/>
      <c r="F33" s="76">
        <v>54</v>
      </c>
      <c r="G33" s="65" t="s">
        <v>17</v>
      </c>
      <c r="H33" s="75">
        <v>29</v>
      </c>
      <c r="I33" s="231" t="str">
        <f>V22</f>
        <v>TU Du Du Du PÁ F.C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70">
        <f>IF(OR(F34="",H34=""),"",IF(F34=H34,1,IF(F34&lt;H34,0,IF(F34-H34&lt;10,2,IF(F34&gt;H34,3,SE)))))</f>
        <v>2</v>
      </c>
      <c r="D34" s="258" t="str">
        <f>V25</f>
        <v>Vagarosos Hayabusa</v>
      </c>
      <c r="E34" s="259"/>
      <c r="F34" s="76">
        <v>44</v>
      </c>
      <c r="G34" s="65" t="s">
        <v>17</v>
      </c>
      <c r="H34" s="75">
        <v>37</v>
      </c>
      <c r="I34" s="231" t="str">
        <f>V21</f>
        <v>Colonnezi FC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 x14ac:dyDescent="0.25">
      <c r="C35" s="70">
        <f>IF(OR(F35="",H35=""),"",IF(F35=H35,1,IF(F35&lt;H35,0,IF(F35-H35&lt;10,2,IF(F35&gt;H35,3,SE)))))</f>
        <v>0</v>
      </c>
      <c r="D35" s="258" t="str">
        <f>V24</f>
        <v>PT Brisola FC</v>
      </c>
      <c r="E35" s="259"/>
      <c r="F35" s="75">
        <v>43</v>
      </c>
      <c r="G35" s="65" t="s">
        <v>17</v>
      </c>
      <c r="H35" s="76">
        <v>46</v>
      </c>
      <c r="I35" s="231" t="str">
        <f>V20</f>
        <v>Mr Kbça FC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 x14ac:dyDescent="0.3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 x14ac:dyDescent="0.25">
      <c r="C37" s="70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 x14ac:dyDescent="0.3">
      <c r="C38" s="70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 x14ac:dyDescent="0.25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 x14ac:dyDescent="0.25">
      <c r="C40" s="70">
        <f>IF(OR(F40="",H40=""),"",IF(F40=H40,1,IF(F40&lt;H40,0,IF(F40-H40&lt;10,2,IF(F40&gt;H40,3,SE)))))</f>
        <v>0</v>
      </c>
      <c r="D40" s="231" t="str">
        <f>V27</f>
        <v>Puro Malte F. C.</v>
      </c>
      <c r="E40" s="231"/>
      <c r="F40" s="75">
        <v>37</v>
      </c>
      <c r="G40" s="58" t="s">
        <v>17</v>
      </c>
      <c r="H40" s="76">
        <v>74</v>
      </c>
      <c r="I40" s="231" t="str">
        <f>V20</f>
        <v>Mr Kbça FC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 x14ac:dyDescent="0.25">
      <c r="C41" s="70">
        <f>IF(OR(F41="",H41=""),"",IF(F41=H41,1,IF(F41&lt;H41,0,IF(F41-H41&lt;10,2,IF(F41&gt;H41,3,SE)))))</f>
        <v>3</v>
      </c>
      <c r="D41" s="231" t="str">
        <f>V26</f>
        <v>Grajaú F.C.</v>
      </c>
      <c r="E41" s="231"/>
      <c r="F41" s="76">
        <v>72</v>
      </c>
      <c r="G41" s="58" t="s">
        <v>17</v>
      </c>
      <c r="H41" s="75">
        <v>29</v>
      </c>
      <c r="I41" s="231" t="str">
        <f>V21</f>
        <v>Colonnezi FC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 x14ac:dyDescent="0.25">
      <c r="C42" s="70">
        <f>IF(OR(F42="",H42=""),"",IF(F42=H42,1,IF(F42&lt;H42,0,IF(F42-H42&lt;10,2,IF(F42&gt;H42,3,SE)))))</f>
        <v>3</v>
      </c>
      <c r="D42" s="231" t="str">
        <f>V25</f>
        <v>Vagarosos Hayabusa</v>
      </c>
      <c r="E42" s="231"/>
      <c r="F42" s="76">
        <v>86</v>
      </c>
      <c r="G42" s="58" t="s">
        <v>17</v>
      </c>
      <c r="H42" s="75">
        <v>69</v>
      </c>
      <c r="I42" s="231" t="str">
        <f>V22</f>
        <v>TU Du Du Du PÁ F.C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 x14ac:dyDescent="0.25">
      <c r="C43" s="70">
        <f>IF(OR(F43="",H43=""),"",IF(F43=H43,1,IF(F43&lt;H43,0,IF(F43-H43&lt;10,2,IF(F43&gt;H43,3,SE)))))</f>
        <v>0</v>
      </c>
      <c r="D43" s="231" t="str">
        <f>V24</f>
        <v>PT Brisola FC</v>
      </c>
      <c r="E43" s="231"/>
      <c r="F43" s="75">
        <v>22</v>
      </c>
      <c r="G43" s="58" t="s">
        <v>17</v>
      </c>
      <c r="H43" s="76">
        <v>36</v>
      </c>
      <c r="I43" s="231" t="str">
        <f>V23</f>
        <v>Real Machine CF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 x14ac:dyDescent="0.3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 x14ac:dyDescent="0.25">
      <c r="C45" s="70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 x14ac:dyDescent="0.3">
      <c r="C46" s="70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 x14ac:dyDescent="0.25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 x14ac:dyDescent="0.25">
      <c r="C48" s="70">
        <f>IF(OR(F48="",H48=""),"",IF(F48=H48,1,IF(F48&lt;H48,0,IF(F48-H48&lt;10,2,IF(F48&gt;H48,3,SE)))))</f>
        <v>0</v>
      </c>
      <c r="D48" s="231" t="str">
        <f>V27</f>
        <v>Puro Malte F. C.</v>
      </c>
      <c r="E48" s="231"/>
      <c r="F48" s="75">
        <v>44</v>
      </c>
      <c r="G48" s="65" t="s">
        <v>17</v>
      </c>
      <c r="H48" s="76">
        <v>53</v>
      </c>
      <c r="I48" s="231" t="str">
        <f>V21</f>
        <v>Colonnezi FC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 x14ac:dyDescent="0.25">
      <c r="C49" s="70">
        <f>IF(OR(F49="",H49=""),"",IF(F49=H49,1,IF(F49&lt;H49,0,IF(F49-H49&lt;10,2,IF(F49&gt;H49,3,SE)))))</f>
        <v>0</v>
      </c>
      <c r="D49" s="231" t="str">
        <f>V26</f>
        <v>Grajaú F.C.</v>
      </c>
      <c r="E49" s="231"/>
      <c r="F49" s="75">
        <v>55</v>
      </c>
      <c r="G49" s="65" t="s">
        <v>17</v>
      </c>
      <c r="H49" s="76">
        <v>62</v>
      </c>
      <c r="I49" s="231" t="str">
        <f>V20</f>
        <v>Mr Kbça FC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 x14ac:dyDescent="0.25">
      <c r="C50" s="70">
        <f>IF(OR(F50="",H50=""),"",IF(F50=H50,1,IF(F50&lt;H50,0,IF(F50-H50&lt;10,2,IF(F50&gt;H50,3,SE)))))</f>
        <v>0</v>
      </c>
      <c r="D50" s="258" t="str">
        <f>V25</f>
        <v>Vagarosos Hayabusa</v>
      </c>
      <c r="E50" s="259"/>
      <c r="F50" s="75">
        <v>52</v>
      </c>
      <c r="G50" s="65" t="s">
        <v>17</v>
      </c>
      <c r="H50" s="76">
        <v>65</v>
      </c>
      <c r="I50" s="231" t="str">
        <f>V23</f>
        <v>Real Machine CF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 x14ac:dyDescent="0.25">
      <c r="C51" s="70">
        <f>IF(OR(F51="",H51=""),"",IF(F51=H51,1,IF(F51&lt;H51,0,IF(F51-H51&lt;10,2,IF(F51&gt;H51,3,SE)))))</f>
        <v>0</v>
      </c>
      <c r="D51" s="258" t="str">
        <f>V24</f>
        <v>PT Brisola FC</v>
      </c>
      <c r="E51" s="259"/>
      <c r="F51" s="75">
        <v>20</v>
      </c>
      <c r="G51" s="65" t="s">
        <v>17</v>
      </c>
      <c r="H51" s="76">
        <v>68</v>
      </c>
      <c r="I51" s="231" t="str">
        <f>V22</f>
        <v>TU Du Du Du PÁ F.C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 x14ac:dyDescent="0.3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 x14ac:dyDescent="0.25">
      <c r="C53" s="70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 x14ac:dyDescent="0.3">
      <c r="C54" s="70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 x14ac:dyDescent="0.25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 x14ac:dyDescent="0.25">
      <c r="C56" s="70">
        <f>IF(OR(F56="",H56=""),"",IF(F56=H56,1,IF(F56&lt;H56,0,IF(F56-H56&lt;10,2,IF(F56&gt;H56,3,SE)))))</f>
        <v>0</v>
      </c>
      <c r="D56" s="231" t="str">
        <f>V27</f>
        <v>Puro Malte F. C.</v>
      </c>
      <c r="E56" s="231"/>
      <c r="F56" s="75">
        <v>43</v>
      </c>
      <c r="G56" s="58" t="s">
        <v>17</v>
      </c>
      <c r="H56" s="76">
        <v>59</v>
      </c>
      <c r="I56" s="231" t="str">
        <f>V22</f>
        <v>TU Du Du Du PÁ F.C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 x14ac:dyDescent="0.25">
      <c r="C57" s="70">
        <f>IF(OR(F57="",H57=""),"",IF(F57=H57,1,IF(F57&lt;H57,0,IF(F57-H57&lt;10,2,IF(F57&gt;H57,3,SE)))))</f>
        <v>0</v>
      </c>
      <c r="D57" s="231" t="str">
        <f>V26</f>
        <v>Grajaú F.C.</v>
      </c>
      <c r="E57" s="231"/>
      <c r="F57" s="75">
        <v>24</v>
      </c>
      <c r="G57" s="58" t="s">
        <v>17</v>
      </c>
      <c r="H57" s="76">
        <v>73</v>
      </c>
      <c r="I57" s="231" t="str">
        <f>V23</f>
        <v>Real Machine CF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 x14ac:dyDescent="0.25">
      <c r="C58" s="70">
        <f>IF(OR(F58="",H58=""),"",IF(F58=H58,1,IF(F58&lt;H58,0,IF(F58-H58&lt;10,2,IF(F58&gt;H58,3,SE)))))</f>
        <v>0</v>
      </c>
      <c r="D58" s="231" t="str">
        <f>V25</f>
        <v>Vagarosos Hayabusa</v>
      </c>
      <c r="E58" s="231"/>
      <c r="F58" s="75">
        <v>31</v>
      </c>
      <c r="G58" s="58" t="s">
        <v>17</v>
      </c>
      <c r="H58" s="76">
        <v>52</v>
      </c>
      <c r="I58" s="231" t="str">
        <f>V20</f>
        <v>Mr Kbça FC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 x14ac:dyDescent="0.25">
      <c r="C59" s="70">
        <f>IF(OR(F59="",H59=""),"",IF(F59=H59,1,IF(F59&lt;H59,0,IF(F59-H59&lt;10,2,IF(F59&gt;H59,3,SE)))))</f>
        <v>0</v>
      </c>
      <c r="D59" s="231" t="str">
        <f>V24</f>
        <v>PT Brisola FC</v>
      </c>
      <c r="E59" s="231"/>
      <c r="F59" s="75">
        <v>28</v>
      </c>
      <c r="G59" s="58" t="s">
        <v>17</v>
      </c>
      <c r="H59" s="76">
        <v>80</v>
      </c>
      <c r="I59" s="231" t="str">
        <f>V21</f>
        <v>Colonnezi FC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 x14ac:dyDescent="0.3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 x14ac:dyDescent="0.25">
      <c r="C61" s="70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 x14ac:dyDescent="0.3">
      <c r="C62" s="70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 x14ac:dyDescent="0.25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 x14ac:dyDescent="0.25">
      <c r="C64" s="70">
        <f>IF(OR(F64="",H64=""),"",IF(F64=H64,1,IF(F64&lt;H64,0,IF(F64-H64&lt;10,2,IF(F64&gt;H64,3,SE)))))</f>
        <v>3</v>
      </c>
      <c r="D64" s="231" t="str">
        <f>V27</f>
        <v>Puro Malte F. C.</v>
      </c>
      <c r="E64" s="231"/>
      <c r="F64" s="76">
        <v>56</v>
      </c>
      <c r="G64" s="58" t="s">
        <v>17</v>
      </c>
      <c r="H64" s="75">
        <v>28</v>
      </c>
      <c r="I64" s="231" t="str">
        <f>V24</f>
        <v>PT Brisola FC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 x14ac:dyDescent="0.25">
      <c r="C65" s="70">
        <f>IF(OR(F65="",H65=""),"",IF(F65=H65,1,IF(F65&lt;H65,0,IF(F65-H65&lt;10,2,IF(F65&gt;H65,3,SE)))))</f>
        <v>0</v>
      </c>
      <c r="D65" s="231" t="str">
        <f>V26</f>
        <v>Grajaú F.C.</v>
      </c>
      <c r="E65" s="231"/>
      <c r="F65" s="75">
        <v>45</v>
      </c>
      <c r="G65" s="58" t="s">
        <v>17</v>
      </c>
      <c r="H65" s="76">
        <v>65</v>
      </c>
      <c r="I65" s="231" t="str">
        <f>V25</f>
        <v>Vagarosos Hayabusa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 x14ac:dyDescent="0.25">
      <c r="C66" s="70">
        <f>IF(OR(F66="",H66=""),"",IF(F66=H66,1,IF(F66&lt;H66,0,IF(F66-H66&lt;10,2,IF(F66&gt;H66,3,SE)))))</f>
        <v>0</v>
      </c>
      <c r="D66" s="231" t="str">
        <f>V23</f>
        <v>Real Machine CF</v>
      </c>
      <c r="E66" s="231"/>
      <c r="F66" s="75">
        <v>27</v>
      </c>
      <c r="G66" s="58" t="s">
        <v>17</v>
      </c>
      <c r="H66" s="76">
        <v>40</v>
      </c>
      <c r="I66" s="231" t="str">
        <f>V20</f>
        <v>Mr Kbça FC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 x14ac:dyDescent="0.25">
      <c r="C67" s="70">
        <f>IF(OR(F67="",H67=""),"",IF(F67=H67,1,IF(F67&lt;H67,0,IF(F67-H67&lt;10,2,IF(F67&gt;H67,3,SE)))))</f>
        <v>2</v>
      </c>
      <c r="D67" s="231" t="str">
        <f>V22</f>
        <v>TU Du Du Du PÁ F.C</v>
      </c>
      <c r="E67" s="231"/>
      <c r="F67" s="76">
        <v>48</v>
      </c>
      <c r="G67" s="58" t="s">
        <v>17</v>
      </c>
      <c r="H67" s="75">
        <v>44</v>
      </c>
      <c r="I67" s="231" t="str">
        <f>V21</f>
        <v>Colonnezi FC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 x14ac:dyDescent="0.3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 x14ac:dyDescent="0.25">
      <c r="C69" s="70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 x14ac:dyDescent="0.3">
      <c r="C70" s="70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 x14ac:dyDescent="0.25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 x14ac:dyDescent="0.25">
      <c r="C72" s="70">
        <f>IF(OR(F72="",H72=""),"",IF(F72=H72,1,IF(F72&lt;H72,0,IF(F72-H72&lt;10,2,IF(F72&gt;H72,3,SE)))))</f>
        <v>2</v>
      </c>
      <c r="D72" s="231" t="str">
        <f>V27</f>
        <v>Puro Malte F. C.</v>
      </c>
      <c r="E72" s="231"/>
      <c r="F72" s="76">
        <v>73</v>
      </c>
      <c r="G72" s="58" t="s">
        <v>17</v>
      </c>
      <c r="H72" s="75">
        <v>69</v>
      </c>
      <c r="I72" s="231" t="str">
        <f>V25</f>
        <v>Vagarosos Hayabusa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 x14ac:dyDescent="0.25">
      <c r="C73" s="70">
        <f>IF(OR(F73="",H73=""),"",IF(F73=H73,1,IF(F73&lt;H73,0,IF(F73-H73&lt;10,2,IF(F73&gt;H73,3,SE)))))</f>
        <v>3</v>
      </c>
      <c r="D73" s="231" t="str">
        <f>V26</f>
        <v>Grajaú F.C.</v>
      </c>
      <c r="E73" s="231"/>
      <c r="F73" s="76">
        <v>96</v>
      </c>
      <c r="G73" s="58" t="s">
        <v>17</v>
      </c>
      <c r="H73" s="75">
        <v>53</v>
      </c>
      <c r="I73" s="231" t="str">
        <f>V24</f>
        <v>PT Brisola FC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 x14ac:dyDescent="0.25">
      <c r="C74" s="70">
        <f>IF(OR(F74="",H74=""),"",IF(F74=H74,1,IF(F74&lt;H74,0,IF(F74-H74&lt;10,2,IF(F74&gt;H74,3,SE)))))</f>
        <v>0</v>
      </c>
      <c r="D74" s="231" t="str">
        <f>V23</f>
        <v>Real Machine CF</v>
      </c>
      <c r="E74" s="231"/>
      <c r="F74" s="75">
        <v>55</v>
      </c>
      <c r="G74" s="58" t="s">
        <v>17</v>
      </c>
      <c r="H74" s="76">
        <v>77</v>
      </c>
      <c r="I74" s="231" t="str">
        <f>V21</f>
        <v>Colonnezi FC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 x14ac:dyDescent="0.25">
      <c r="C75" s="70">
        <f>IF(OR(F75="",H75=""),"",IF(F75=H75,1,IF(F75&lt;H75,0,IF(F75-H75&lt;10,2,IF(F75&gt;H75,3,SE)))))</f>
        <v>3</v>
      </c>
      <c r="D75" s="231" t="str">
        <f>V22</f>
        <v>TU Du Du Du PÁ F.C</v>
      </c>
      <c r="E75" s="231"/>
      <c r="F75" s="76">
        <v>107</v>
      </c>
      <c r="G75" s="58" t="s">
        <v>17</v>
      </c>
      <c r="H75" s="75">
        <v>49</v>
      </c>
      <c r="I75" s="231" t="str">
        <f>V20</f>
        <v>Mr Kbça FC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 x14ac:dyDescent="0.3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 x14ac:dyDescent="0.25">
      <c r="C77" s="70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 x14ac:dyDescent="0.3">
      <c r="C78" s="70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 x14ac:dyDescent="0.25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 x14ac:dyDescent="0.25">
      <c r="C80" s="70">
        <f>IF(OR(F80="",H80=""),"",IF(F80=H80,1,IF(F80&lt;H80,0,IF(F80-H80&lt;10,2,IF(F80&gt;H80,3,SE)))))</f>
        <v>0</v>
      </c>
      <c r="D80" s="231" t="str">
        <f>V27</f>
        <v>Puro Malte F. C.</v>
      </c>
      <c r="E80" s="231"/>
      <c r="F80" s="75">
        <v>39</v>
      </c>
      <c r="G80" s="91" t="s">
        <v>17</v>
      </c>
      <c r="H80" s="76">
        <v>45</v>
      </c>
      <c r="I80" s="231" t="str">
        <f>V26</f>
        <v>Grajaú F.C.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 x14ac:dyDescent="0.25">
      <c r="C81" s="70">
        <f>IF(OR(F81="",H81=""),"",IF(F81=H81,1,IF(F81&lt;H81,0,IF(F81-H81&lt;10,2,IF(F81&gt;H81,3,SE)))))</f>
        <v>2</v>
      </c>
      <c r="D81" s="231" t="str">
        <f>V25</f>
        <v>Vagarosos Hayabusa</v>
      </c>
      <c r="E81" s="231"/>
      <c r="F81" s="76">
        <v>44</v>
      </c>
      <c r="G81" s="58" t="s">
        <v>17</v>
      </c>
      <c r="H81" s="75">
        <v>36</v>
      </c>
      <c r="I81" s="231" t="str">
        <f>V24</f>
        <v>PT Brisola FC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 x14ac:dyDescent="0.25">
      <c r="C82" s="70">
        <f>IF(OR(F82="",H82=""),"",IF(F82=H82,1,IF(F82&lt;H82,0,IF(F82-H82&lt;10,2,IF(F82&gt;H82,3,SE)))))</f>
        <v>0</v>
      </c>
      <c r="D82" s="231" t="str">
        <f>V23</f>
        <v>Real Machine CF</v>
      </c>
      <c r="E82" s="231"/>
      <c r="F82" s="75">
        <v>37</v>
      </c>
      <c r="G82" s="58" t="s">
        <v>17</v>
      </c>
      <c r="H82" s="76">
        <v>43</v>
      </c>
      <c r="I82" s="231" t="str">
        <f>V22</f>
        <v>TU Du Du Du PÁ F.C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 x14ac:dyDescent="0.25">
      <c r="C83" s="70">
        <f>IF(OR(F83="",H83=""),"",IF(F83=H83,1,IF(F83&lt;H83,0,IF(F83-H83&lt;10,2,IF(F83&gt;H83,3,SE)))))</f>
        <v>2</v>
      </c>
      <c r="D83" s="231" t="str">
        <f>V21</f>
        <v>Colonnezi FC</v>
      </c>
      <c r="E83" s="231"/>
      <c r="F83" s="76">
        <v>19</v>
      </c>
      <c r="G83" s="58" t="s">
        <v>17</v>
      </c>
      <c r="H83" s="75">
        <v>12</v>
      </c>
      <c r="I83" s="231" t="str">
        <f>V20</f>
        <v>Mr Kbça FC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 x14ac:dyDescent="0.25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 x14ac:dyDescent="0.25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 x14ac:dyDescent="0.25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 x14ac:dyDescent="0.3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 x14ac:dyDescent="0.25">
      <c r="C88" s="70" t="str">
        <f>IF(OR(F88="",H88=""),"",IF(F88=H88,1,IF(F88&lt;H88,0,IF(F88-H88&lt;10,2,IF(F88&gt;H88,3,SE)))))</f>
        <v/>
      </c>
      <c r="D88" s="261" t="s">
        <v>242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 x14ac:dyDescent="0.3">
      <c r="C89" s="70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 x14ac:dyDescent="0.3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311" t="s">
        <v>309</v>
      </c>
      <c r="I90" s="311"/>
      <c r="J90" s="311" t="s">
        <v>310</v>
      </c>
      <c r="K90" s="311"/>
      <c r="L90" s="267" t="s">
        <v>174</v>
      </c>
      <c r="M90" s="289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 x14ac:dyDescent="0.25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84">
        <f>VLOOKUP(AC91,$U$91:$Z$98,3)</f>
        <v>18</v>
      </c>
      <c r="G91" s="285"/>
      <c r="H91" s="286">
        <f>VLOOKUP(AC91,$U$91:$Z$98,4)</f>
        <v>481</v>
      </c>
      <c r="I91" s="287"/>
      <c r="J91" s="286">
        <f>VLOOKUP(AC91,$U$91:$Z$98,5)</f>
        <v>319</v>
      </c>
      <c r="K91" s="287"/>
      <c r="L91" s="286">
        <f>VLOOKUP(AC91,$U$91:$Z$98,6)</f>
        <v>162</v>
      </c>
      <c r="M91" s="288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 x14ac:dyDescent="0.25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391</v>
      </c>
      <c r="I92" s="282"/>
      <c r="J92" s="281">
        <f t="shared" ref="J92:J98" si="12">VLOOKUP(AC92,$U$91:$Z$98,5)</f>
        <v>307</v>
      </c>
      <c r="K92" s="282"/>
      <c r="L92" s="281">
        <f t="shared" ref="L92:L98" si="13">VLOOKUP(AC92,$U$91:$Z$98,6)</f>
        <v>84</v>
      </c>
      <c r="M92" s="283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 x14ac:dyDescent="0.25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9">
        <f t="shared" si="10"/>
        <v>12</v>
      </c>
      <c r="G93" s="280"/>
      <c r="H93" s="281">
        <f t="shared" si="11"/>
        <v>411</v>
      </c>
      <c r="I93" s="282"/>
      <c r="J93" s="281">
        <f t="shared" si="12"/>
        <v>352</v>
      </c>
      <c r="K93" s="282"/>
      <c r="L93" s="281">
        <f t="shared" si="13"/>
        <v>59</v>
      </c>
      <c r="M93" s="283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 x14ac:dyDescent="0.25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9">
        <f t="shared" si="10"/>
        <v>8</v>
      </c>
      <c r="G94" s="280"/>
      <c r="H94" s="281">
        <f t="shared" si="11"/>
        <v>342</v>
      </c>
      <c r="I94" s="282"/>
      <c r="J94" s="281">
        <f t="shared" si="12"/>
        <v>331</v>
      </c>
      <c r="K94" s="282"/>
      <c r="L94" s="281">
        <f t="shared" si="13"/>
        <v>11</v>
      </c>
      <c r="M94" s="283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 x14ac:dyDescent="0.25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9">
        <f t="shared" si="10"/>
        <v>8</v>
      </c>
      <c r="G95" s="270"/>
      <c r="H95" s="271">
        <f t="shared" si="11"/>
        <v>356</v>
      </c>
      <c r="I95" s="272"/>
      <c r="J95" s="271">
        <f t="shared" si="12"/>
        <v>367</v>
      </c>
      <c r="K95" s="272"/>
      <c r="L95" s="271">
        <f t="shared" si="13"/>
        <v>-11</v>
      </c>
      <c r="M95" s="273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 x14ac:dyDescent="0.25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9">
        <f t="shared" si="10"/>
        <v>6</v>
      </c>
      <c r="G96" s="270"/>
      <c r="H96" s="271">
        <f t="shared" si="11"/>
        <v>312</v>
      </c>
      <c r="I96" s="272"/>
      <c r="J96" s="271">
        <f t="shared" si="12"/>
        <v>373</v>
      </c>
      <c r="K96" s="272"/>
      <c r="L96" s="271">
        <f t="shared" si="13"/>
        <v>-61</v>
      </c>
      <c r="M96" s="273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 x14ac:dyDescent="0.25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9">
        <f t="shared" si="10"/>
        <v>5</v>
      </c>
      <c r="G97" s="270"/>
      <c r="H97" s="271">
        <f t="shared" si="11"/>
        <v>295</v>
      </c>
      <c r="I97" s="272"/>
      <c r="J97" s="271">
        <f t="shared" si="12"/>
        <v>323</v>
      </c>
      <c r="K97" s="272"/>
      <c r="L97" s="271">
        <f t="shared" si="13"/>
        <v>-28</v>
      </c>
      <c r="M97" s="273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 x14ac:dyDescent="0.3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274">
        <f t="shared" si="10"/>
        <v>2</v>
      </c>
      <c r="G98" s="275"/>
      <c r="H98" s="276">
        <f t="shared" si="11"/>
        <v>203</v>
      </c>
      <c r="I98" s="277"/>
      <c r="J98" s="276">
        <f t="shared" si="12"/>
        <v>419</v>
      </c>
      <c r="K98" s="277"/>
      <c r="L98" s="276">
        <f t="shared" si="13"/>
        <v>-216</v>
      </c>
      <c r="M98" s="278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 x14ac:dyDescent="0.25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 x14ac:dyDescent="0.3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 x14ac:dyDescent="0.25">
      <c r="C101" s="70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 x14ac:dyDescent="0.3">
      <c r="C102" s="70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 x14ac:dyDescent="0.25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 x14ac:dyDescent="0.25">
      <c r="C104" s="70">
        <f>IF(OR(F104="",H104=""),"",IF(F104=H104,1,IF(F104&lt;H104,0,IF(F104-H104&lt;10,2,IF(F104&gt;H104,3,SE)))))</f>
        <v>0</v>
      </c>
      <c r="D104" s="258" t="str">
        <f>V98</f>
        <v>Celtic fc 2011</v>
      </c>
      <c r="E104" s="259"/>
      <c r="F104" s="75">
        <v>36</v>
      </c>
      <c r="G104" s="65" t="s">
        <v>17</v>
      </c>
      <c r="H104" s="76">
        <v>48</v>
      </c>
      <c r="I104" s="258" t="str">
        <f>V94</f>
        <v>BFR Igor Costa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 x14ac:dyDescent="0.25">
      <c r="C105" s="70">
        <f>IF(OR(F105="",H105=""),"",IF(F105=H105,1,IF(F105&lt;H105,0,IF(F105-H105&lt;10,2,IF(F105&gt;H105,3,SE)))))</f>
        <v>0</v>
      </c>
      <c r="D105" s="258" t="str">
        <f>V97</f>
        <v>#DaBaixaPaquito</v>
      </c>
      <c r="E105" s="259"/>
      <c r="F105" s="75">
        <v>26</v>
      </c>
      <c r="G105" s="65" t="s">
        <v>17</v>
      </c>
      <c r="H105" s="76">
        <v>33</v>
      </c>
      <c r="I105" s="258" t="str">
        <f>V93</f>
        <v>FC Jo@o Pedro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 x14ac:dyDescent="0.25">
      <c r="C106" s="70">
        <f>IF(OR(F106="",H106=""),"",IF(F106=H106,1,IF(F106&lt;H106,0,IF(F106-H106&lt;10,2,IF(F106&gt;H106,3,SE)))))</f>
        <v>2</v>
      </c>
      <c r="D106" s="258" t="str">
        <f>V96</f>
        <v>Casinha da Grazi</v>
      </c>
      <c r="E106" s="259"/>
      <c r="F106" s="76">
        <v>38</v>
      </c>
      <c r="G106" s="65" t="s">
        <v>17</v>
      </c>
      <c r="H106" s="75">
        <v>29</v>
      </c>
      <c r="I106" s="258" t="str">
        <f>V92</f>
        <v>Josefinho_FC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 x14ac:dyDescent="0.25">
      <c r="C107" s="70">
        <f>IF(OR(F107="",H107=""),"",IF(F107=H107,1,IF(F107&lt;H107,0,IF(F107-H107&lt;10,2,IF(F107&gt;H107,3,SE)))))</f>
        <v>2</v>
      </c>
      <c r="D107" s="258" t="str">
        <f>V95</f>
        <v>Tribe of Gypsies</v>
      </c>
      <c r="E107" s="259"/>
      <c r="F107" s="76">
        <v>34</v>
      </c>
      <c r="G107" s="65" t="s">
        <v>17</v>
      </c>
      <c r="H107" s="75">
        <v>26</v>
      </c>
      <c r="I107" s="258" t="str">
        <f>V91</f>
        <v>Stars United C.F.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 x14ac:dyDescent="0.3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 x14ac:dyDescent="0.25">
      <c r="C109" s="70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 x14ac:dyDescent="0.3">
      <c r="C110" s="70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 x14ac:dyDescent="0.25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 x14ac:dyDescent="0.25">
      <c r="C112" s="70">
        <f>IF(OR(F112="",H112=""),"",IF(F112=H112,1,IF(F112&lt;H112,0,IF(F112-H112&lt;10,2,IF(F112&gt;H112,3,SE)))))</f>
        <v>1</v>
      </c>
      <c r="D112" s="258" t="str">
        <f>V98</f>
        <v>Celtic fc 2011</v>
      </c>
      <c r="E112" s="259"/>
      <c r="F112" s="75">
        <v>82</v>
      </c>
      <c r="G112" s="58" t="s">
        <v>17</v>
      </c>
      <c r="H112" s="75">
        <v>82</v>
      </c>
      <c r="I112" s="258" t="str">
        <f>V91</f>
        <v>Stars United C.F.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 x14ac:dyDescent="0.25">
      <c r="C113" s="70">
        <f>IF(OR(F113="",H113=""),"",IF(F113=H113,1,IF(F113&lt;H113,0,IF(F113-H113&lt;10,2,IF(F113&gt;H113,3,SE)))))</f>
        <v>3</v>
      </c>
      <c r="D113" s="258" t="str">
        <f>V97</f>
        <v>#DaBaixaPaquito</v>
      </c>
      <c r="E113" s="259"/>
      <c r="F113" s="76">
        <v>92</v>
      </c>
      <c r="G113" s="58" t="s">
        <v>17</v>
      </c>
      <c r="H113" s="75">
        <v>34</v>
      </c>
      <c r="I113" s="258" t="str">
        <f>V92</f>
        <v>Josefinho_FC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 x14ac:dyDescent="0.25">
      <c r="C114" s="70">
        <f>IF(OR(F114="",H114=""),"",IF(F114=H114,1,IF(F114&lt;H114,0,IF(F114-H114&lt;10,2,IF(F114&gt;H114,3,SE)))))</f>
        <v>2</v>
      </c>
      <c r="D114" s="258" t="str">
        <f>V96</f>
        <v>Casinha da Grazi</v>
      </c>
      <c r="E114" s="259"/>
      <c r="F114" s="76">
        <v>67</v>
      </c>
      <c r="G114" s="58" t="s">
        <v>17</v>
      </c>
      <c r="H114" s="75">
        <v>62</v>
      </c>
      <c r="I114" s="258" t="str">
        <f>V93</f>
        <v>FC Jo@o Pedro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 x14ac:dyDescent="0.25">
      <c r="C115" s="70">
        <f>IF(OR(F115="",H115=""),"",IF(F115=H115,1,IF(F115&lt;H115,0,IF(F115-H115&lt;10,2,IF(F115&gt;H115,3,SE)))))</f>
        <v>0</v>
      </c>
      <c r="D115" s="258" t="str">
        <f>V95</f>
        <v>Tribe of Gypsies</v>
      </c>
      <c r="E115" s="259"/>
      <c r="F115" s="75">
        <v>52</v>
      </c>
      <c r="G115" s="58" t="s">
        <v>17</v>
      </c>
      <c r="H115" s="76">
        <v>88</v>
      </c>
      <c r="I115" s="258" t="str">
        <f>V94</f>
        <v>BFR Igor Costa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 x14ac:dyDescent="0.3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 x14ac:dyDescent="0.25">
      <c r="C117" s="70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 x14ac:dyDescent="0.3">
      <c r="C118" s="70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 x14ac:dyDescent="0.25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 x14ac:dyDescent="0.25">
      <c r="C120" s="70">
        <f>IF(OR(F120="",H120=""),"",IF(F120=H120,1,IF(F120&lt;H120,0,IF(F120-H120&lt;10,2,IF(F120&gt;H120,3,SE)))))</f>
        <v>3</v>
      </c>
      <c r="D120" s="258" t="str">
        <f>V98</f>
        <v>Celtic fc 2011</v>
      </c>
      <c r="E120" s="259"/>
      <c r="F120" s="76">
        <v>71</v>
      </c>
      <c r="G120" s="65" t="s">
        <v>17</v>
      </c>
      <c r="H120" s="75">
        <v>34</v>
      </c>
      <c r="I120" s="258" t="str">
        <f>V92</f>
        <v>Josefinho_FC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 x14ac:dyDescent="0.25">
      <c r="C121" s="70">
        <f>IF(OR(F121="",H121=""),"",IF(F121=H121,1,IF(F121&lt;H121,0,IF(F121-H121&lt;10,2,IF(F121&gt;H121,3,SE)))))</f>
        <v>0</v>
      </c>
      <c r="D121" s="258" t="str">
        <f>V97</f>
        <v>#DaBaixaPaquito</v>
      </c>
      <c r="E121" s="259"/>
      <c r="F121" s="75">
        <v>24</v>
      </c>
      <c r="G121" s="65" t="s">
        <v>17</v>
      </c>
      <c r="H121" s="76">
        <v>55</v>
      </c>
      <c r="I121" s="258" t="str">
        <f>V91</f>
        <v>Stars United C.F.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 x14ac:dyDescent="0.25">
      <c r="C122" s="70">
        <f>IF(OR(F122="",H122=""),"",IF(F122=H122,1,IF(F122&lt;H122,0,IF(F122-H122&lt;10,2,IF(F122&gt;H122,3,SE)))))</f>
        <v>0</v>
      </c>
      <c r="D122" s="258" t="str">
        <f>V96</f>
        <v>Casinha da Grazi</v>
      </c>
      <c r="E122" s="259"/>
      <c r="F122" s="75">
        <v>57</v>
      </c>
      <c r="G122" s="65" t="s">
        <v>17</v>
      </c>
      <c r="H122" s="76">
        <v>76</v>
      </c>
      <c r="I122" s="258" t="str">
        <f>V94</f>
        <v>BFR Igor Costa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 x14ac:dyDescent="0.25">
      <c r="C123" s="70">
        <f>IF(OR(F123="",H123=""),"",IF(F123=H123,1,IF(F123&lt;H123,0,IF(F123-H123&lt;10,2,IF(F123&gt;H123,3,SE)))))</f>
        <v>0</v>
      </c>
      <c r="D123" s="258" t="str">
        <f>V95</f>
        <v>Tribe of Gypsies</v>
      </c>
      <c r="E123" s="259"/>
      <c r="F123" s="75">
        <v>62</v>
      </c>
      <c r="G123" s="65" t="s">
        <v>17</v>
      </c>
      <c r="H123" s="76">
        <v>74</v>
      </c>
      <c r="I123" s="258" t="str">
        <f>V93</f>
        <v>FC Jo@o Pedro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 x14ac:dyDescent="0.3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 x14ac:dyDescent="0.25">
      <c r="C125" s="70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 x14ac:dyDescent="0.3">
      <c r="C126" s="70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 x14ac:dyDescent="0.25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 x14ac:dyDescent="0.25">
      <c r="C128" s="70">
        <f>IF(OR(F128="",H128=""),"",IF(F128=H128,1,IF(F128&lt;H128,0,IF(F128-H128&lt;10,2,IF(F128&gt;H128,3,SE)))))</f>
        <v>3</v>
      </c>
      <c r="D128" s="258" t="str">
        <f>V98</f>
        <v>Celtic fc 2011</v>
      </c>
      <c r="E128" s="259"/>
      <c r="F128" s="76">
        <v>51</v>
      </c>
      <c r="G128" s="58" t="s">
        <v>17</v>
      </c>
      <c r="H128" s="75">
        <v>27</v>
      </c>
      <c r="I128" s="258" t="str">
        <f>V93</f>
        <v>FC Jo@o Pedro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 x14ac:dyDescent="0.25">
      <c r="C129" s="70">
        <f>IF(OR(F129="",H129=""),"",IF(F129=H129,1,IF(F129&lt;H129,0,IF(F129-H129&lt;10,2,IF(F129&gt;H129,3,SE)))))</f>
        <v>0</v>
      </c>
      <c r="D129" s="258" t="str">
        <f>V97</f>
        <v>#DaBaixaPaquito</v>
      </c>
      <c r="E129" s="259"/>
      <c r="F129" s="75">
        <v>35</v>
      </c>
      <c r="G129" s="58" t="s">
        <v>17</v>
      </c>
      <c r="H129" s="76">
        <v>54</v>
      </c>
      <c r="I129" s="258" t="str">
        <f>V94</f>
        <v>BFR Igor Costa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 x14ac:dyDescent="0.25">
      <c r="C130" s="70">
        <f>IF(OR(F130="",H130=""),"",IF(F130=H130,1,IF(F130&lt;H130,0,IF(F130-H130&lt;10,2,IF(F130&gt;H130,3,SE)))))</f>
        <v>0</v>
      </c>
      <c r="D130" s="258" t="str">
        <f>V96</f>
        <v>Casinha da Grazi</v>
      </c>
      <c r="E130" s="259"/>
      <c r="F130" s="75">
        <v>43</v>
      </c>
      <c r="G130" s="58" t="s">
        <v>17</v>
      </c>
      <c r="H130" s="76">
        <v>45</v>
      </c>
      <c r="I130" s="258" t="str">
        <f>V91</f>
        <v>Stars United C.F.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 x14ac:dyDescent="0.25">
      <c r="C131" s="70">
        <f>IF(OR(F131="",H131=""),"",IF(F131=H131,1,IF(F131&lt;H131,0,IF(F131-H131&lt;10,2,IF(F131&gt;H131,3,SE)))))</f>
        <v>3</v>
      </c>
      <c r="D131" s="258" t="str">
        <f>V95</f>
        <v>Tribe of Gypsies</v>
      </c>
      <c r="E131" s="259"/>
      <c r="F131" s="76">
        <v>37</v>
      </c>
      <c r="G131" s="58" t="s">
        <v>17</v>
      </c>
      <c r="H131" s="75">
        <v>9</v>
      </c>
      <c r="I131" s="258" t="str">
        <f>V92</f>
        <v>Josefinho_FC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 x14ac:dyDescent="0.3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 x14ac:dyDescent="0.25">
      <c r="C133" s="70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 x14ac:dyDescent="0.3">
      <c r="C134" s="70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 x14ac:dyDescent="0.25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 x14ac:dyDescent="0.25">
      <c r="C136" s="70">
        <f>IF(OR(F136="",H136=""),"",IF(F136=H136,1,IF(F136&lt;H136,0,IF(F136-H136&lt;10,2,IF(F136&gt;H136,3,SE)))))</f>
        <v>2</v>
      </c>
      <c r="D136" s="258" t="str">
        <f>V98</f>
        <v>Celtic fc 2011</v>
      </c>
      <c r="E136" s="259"/>
      <c r="F136" s="76">
        <v>44</v>
      </c>
      <c r="G136" s="58" t="s">
        <v>17</v>
      </c>
      <c r="H136" s="75">
        <v>37</v>
      </c>
      <c r="I136" s="258" t="str">
        <f>V95</f>
        <v>Tribe of Gypsies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 x14ac:dyDescent="0.25">
      <c r="C137" s="70">
        <f>IF(OR(F137="",H137=""),"",IF(F137=H137,1,IF(F137&lt;H137,0,IF(F137-H137&lt;10,2,IF(F137&gt;H137,3,SE)))))</f>
        <v>0</v>
      </c>
      <c r="D137" s="258" t="str">
        <f>V97</f>
        <v>#DaBaixaPaquito</v>
      </c>
      <c r="E137" s="259"/>
      <c r="F137" s="75">
        <v>27</v>
      </c>
      <c r="G137" s="58" t="s">
        <v>17</v>
      </c>
      <c r="H137" s="76">
        <v>28</v>
      </c>
      <c r="I137" s="258" t="str">
        <f>V96</f>
        <v>Casinha da Grazi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 x14ac:dyDescent="0.25">
      <c r="C138" s="70">
        <f>IF(OR(F138="",H138=""),"",IF(F138=H138,1,IF(F138&lt;H138,0,IF(F138-H138&lt;10,2,IF(F138&gt;H138,3,SE)))))</f>
        <v>3</v>
      </c>
      <c r="D138" s="258" t="str">
        <f>V94</f>
        <v>BFR Igor Costa</v>
      </c>
      <c r="E138" s="259"/>
      <c r="F138" s="76">
        <v>78</v>
      </c>
      <c r="G138" s="58" t="s">
        <v>17</v>
      </c>
      <c r="H138" s="75">
        <v>49</v>
      </c>
      <c r="I138" s="258" t="str">
        <f>V91</f>
        <v>Stars United C.F.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 x14ac:dyDescent="0.25">
      <c r="C139" s="70">
        <f>IF(OR(F139="",H139=""),"",IF(F139=H139,1,IF(F139&lt;H139,0,IF(F139-H139&lt;10,2,IF(F139&gt;H139,3,SE)))))</f>
        <v>3</v>
      </c>
      <c r="D139" s="258" t="str">
        <f>V93</f>
        <v>FC Jo@o Pedro</v>
      </c>
      <c r="E139" s="259"/>
      <c r="F139" s="76">
        <v>60</v>
      </c>
      <c r="G139" s="58" t="s">
        <v>17</v>
      </c>
      <c r="H139" s="75">
        <v>30</v>
      </c>
      <c r="I139" s="258" t="str">
        <f>V92</f>
        <v>Josefinho_FC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 x14ac:dyDescent="0.3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 x14ac:dyDescent="0.25">
      <c r="C141" s="70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 x14ac:dyDescent="0.3">
      <c r="C142" s="70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 x14ac:dyDescent="0.25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 x14ac:dyDescent="0.25">
      <c r="C144" s="70">
        <f>IF(OR(F144="",H144=""),"",IF(F144=H144,1,IF(F144&lt;H144,0,IF(F144-H144&lt;10,2,IF(F144&gt;H144,3,SE)))))</f>
        <v>3</v>
      </c>
      <c r="D144" s="258" t="str">
        <f>V98</f>
        <v>Celtic fc 2011</v>
      </c>
      <c r="E144" s="259"/>
      <c r="F144" s="76">
        <v>84</v>
      </c>
      <c r="G144" s="58" t="s">
        <v>17</v>
      </c>
      <c r="H144" s="75">
        <v>74</v>
      </c>
      <c r="I144" s="258" t="str">
        <f>V96</f>
        <v>Casinha da Grazi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 x14ac:dyDescent="0.25">
      <c r="C145" s="70">
        <f>IF(OR(F145="",H145=""),"",IF(F145=H145,1,IF(F145&lt;H145,0,IF(F145-H145&lt;10,2,IF(F145&gt;H145,3,SE)))))</f>
        <v>0</v>
      </c>
      <c r="D145" s="258" t="str">
        <f>V97</f>
        <v>#DaBaixaPaquito</v>
      </c>
      <c r="E145" s="259"/>
      <c r="F145" s="75">
        <v>41</v>
      </c>
      <c r="G145" s="58" t="s">
        <v>17</v>
      </c>
      <c r="H145" s="76">
        <v>76</v>
      </c>
      <c r="I145" s="258" t="str">
        <f>V95</f>
        <v>Tribe of Gypsies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 x14ac:dyDescent="0.25">
      <c r="C146" s="70">
        <f>IF(OR(F146="",H146=""),"",IF(F146=H146,1,IF(F146&lt;H146,0,IF(F146-H146&lt;10,2,IF(F146&gt;H146,3,SE)))))</f>
        <v>3</v>
      </c>
      <c r="D146" s="258" t="str">
        <f>V94</f>
        <v>BFR Igor Costa</v>
      </c>
      <c r="E146" s="259"/>
      <c r="F146" s="76">
        <v>94</v>
      </c>
      <c r="G146" s="58" t="s">
        <v>17</v>
      </c>
      <c r="H146" s="75">
        <v>36</v>
      </c>
      <c r="I146" s="258" t="str">
        <f>V92</f>
        <v>Josefinho_FC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 x14ac:dyDescent="0.25">
      <c r="C147" s="70">
        <f>IF(OR(F147="",H147=""),"",IF(F147=H147,1,IF(F147&lt;H147,0,IF(F147-H147&lt;10,2,IF(F147&gt;H147,3,SE)))))</f>
        <v>3</v>
      </c>
      <c r="D147" s="258" t="str">
        <f>V93</f>
        <v>FC Jo@o Pedro</v>
      </c>
      <c r="E147" s="259"/>
      <c r="F147" s="76">
        <v>81</v>
      </c>
      <c r="G147" s="58" t="s">
        <v>17</v>
      </c>
      <c r="H147" s="75">
        <v>28</v>
      </c>
      <c r="I147" s="258" t="str">
        <f>V91</f>
        <v>Stars United C.F.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 x14ac:dyDescent="0.3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 x14ac:dyDescent="0.25">
      <c r="C149" s="70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 x14ac:dyDescent="0.3">
      <c r="C150" s="70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 x14ac:dyDescent="0.25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 x14ac:dyDescent="0.25">
      <c r="C152" s="70">
        <f>IF(OR(F152="",H152=""),"",IF(F152=H152,1,IF(F152&lt;H152,0,IF(F152-H152&lt;10,2,IF(F152&gt;H152,3,SE)))))</f>
        <v>0</v>
      </c>
      <c r="D152" s="258" t="str">
        <f>V98</f>
        <v>Celtic fc 2011</v>
      </c>
      <c r="E152" s="259"/>
      <c r="F152" s="75">
        <v>43</v>
      </c>
      <c r="G152" s="58" t="s">
        <v>17</v>
      </c>
      <c r="H152" s="76">
        <v>50</v>
      </c>
      <c r="I152" s="258" t="str">
        <f>V97</f>
        <v>#DaBaixaPaquito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 x14ac:dyDescent="0.25">
      <c r="C153" s="70">
        <f>IF(OR(F153="",H153=""),"",IF(F153=H153,1,IF(F153&lt;H153,0,IF(F153-H153&lt;10,2,IF(F153&gt;H153,3,SE)))))</f>
        <v>2</v>
      </c>
      <c r="D153" s="258" t="str">
        <f>V96</f>
        <v>Casinha da Grazi</v>
      </c>
      <c r="E153" s="259"/>
      <c r="F153" s="76">
        <v>49</v>
      </c>
      <c r="G153" s="58" t="s">
        <v>17</v>
      </c>
      <c r="H153" s="75">
        <v>44</v>
      </c>
      <c r="I153" s="258" t="str">
        <f>V95</f>
        <v>Tribe of Gypsies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 x14ac:dyDescent="0.25">
      <c r="C154" s="70">
        <f>IF(OR(F154="",H154=""),"",IF(F154=H154,1,IF(F154&lt;H154,0,IF(F154-H154&lt;10,2,IF(F154&gt;H154,3,SE)))))</f>
        <v>0</v>
      </c>
      <c r="D154" s="258" t="str">
        <f>V94</f>
        <v>BFR Igor Costa</v>
      </c>
      <c r="E154" s="259"/>
      <c r="F154" s="75">
        <v>43</v>
      </c>
      <c r="G154" s="58" t="s">
        <v>17</v>
      </c>
      <c r="H154" s="76">
        <v>54</v>
      </c>
      <c r="I154" s="258" t="str">
        <f>V93</f>
        <v>FC Jo@o Pedro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 x14ac:dyDescent="0.25">
      <c r="C155" s="70">
        <f>IF(OR(F155="",H155=""),"",IF(F155=H155,1,IF(F155&lt;H155,0,IF(F155-H155&lt;10,2,IF(F155&gt;H155,3,SE)))))</f>
        <v>2</v>
      </c>
      <c r="D155" s="231" t="str">
        <f>V92</f>
        <v>Josefinho_FC</v>
      </c>
      <c r="E155" s="231"/>
      <c r="F155" s="76">
        <v>31</v>
      </c>
      <c r="G155" s="58" t="s">
        <v>17</v>
      </c>
      <c r="H155" s="75">
        <v>27</v>
      </c>
      <c r="I155" s="231" t="str">
        <f>V91</f>
        <v>Stars United C.F.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 x14ac:dyDescent="0.3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 x14ac:dyDescent="0.25">
      <c r="C157" s="70" t="str">
        <f>IF(OR(F157="",H157=""),"",IF(F157=H157,1,IF(F157&lt;H157,0,IF(F157-H157&lt;10,2,IF(F157&gt;H157,3,SE)))))</f>
        <v/>
      </c>
      <c r="D157" s="261" t="s">
        <v>243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 x14ac:dyDescent="0.3">
      <c r="C158" s="70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 x14ac:dyDescent="0.3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311" t="s">
        <v>309</v>
      </c>
      <c r="I159" s="311"/>
      <c r="J159" s="311" t="s">
        <v>310</v>
      </c>
      <c r="K159" s="311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 x14ac:dyDescent="0.25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28">
        <f>VLOOKUP(AC160,$U$159:$AB$167,3)</f>
        <v>17</v>
      </c>
      <c r="G160" s="228"/>
      <c r="H160" s="229">
        <f>VLOOKUP(AC160,$U$159:$AB$167,4)</f>
        <v>407</v>
      </c>
      <c r="I160" s="229"/>
      <c r="J160" s="229">
        <f>VLOOKUP(AC160,$U$159:$AB$167,5)</f>
        <v>248</v>
      </c>
      <c r="K160" s="229"/>
      <c r="L160" s="229">
        <f>VLOOKUP(AC160,$U$159:$AB$167,6)</f>
        <v>159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 x14ac:dyDescent="0.25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25">
        <f t="shared" ref="F161:F167" si="19">VLOOKUP(AC161,$U$159:$AB$167,3)</f>
        <v>16</v>
      </c>
      <c r="G161" s="225"/>
      <c r="H161" s="226">
        <f t="shared" ref="H161:H167" si="20">VLOOKUP(AC161,$U$159:$AB$167,4)</f>
        <v>399</v>
      </c>
      <c r="I161" s="226"/>
      <c r="J161" s="226">
        <f t="shared" ref="J161:J167" si="21">VLOOKUP(AC161,$U$159:$AB$167,5)</f>
        <v>312</v>
      </c>
      <c r="K161" s="226"/>
      <c r="L161" s="226">
        <f t="shared" ref="L161:L167" si="22">VLOOKUP(AC161,$U$159:$AB$167,6)</f>
        <v>87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 x14ac:dyDescent="0.25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25">
        <f t="shared" si="19"/>
        <v>11</v>
      </c>
      <c r="G162" s="225"/>
      <c r="H162" s="226">
        <f t="shared" si="20"/>
        <v>396</v>
      </c>
      <c r="I162" s="226"/>
      <c r="J162" s="226">
        <f t="shared" ref="J162" si="27">VLOOKUP(AC162,$U$159:$AB$167,5)</f>
        <v>350</v>
      </c>
      <c r="K162" s="226"/>
      <c r="L162" s="226">
        <f t="shared" si="22"/>
        <v>46</v>
      </c>
      <c r="M162" s="227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 x14ac:dyDescent="0.25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25">
        <f t="shared" si="19"/>
        <v>10</v>
      </c>
      <c r="G163" s="225"/>
      <c r="H163" s="226">
        <f t="shared" si="20"/>
        <v>409</v>
      </c>
      <c r="I163" s="226"/>
      <c r="J163" s="226">
        <f t="shared" si="21"/>
        <v>435</v>
      </c>
      <c r="K163" s="226"/>
      <c r="L163" s="226">
        <f t="shared" si="22"/>
        <v>-26</v>
      </c>
      <c r="M163" s="227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 x14ac:dyDescent="0.25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7">
        <f t="shared" si="19"/>
        <v>9</v>
      </c>
      <c r="G164" s="247"/>
      <c r="H164" s="301">
        <f t="shared" si="20"/>
        <v>278</v>
      </c>
      <c r="I164" s="301"/>
      <c r="J164" s="301">
        <f t="shared" si="21"/>
        <v>318</v>
      </c>
      <c r="K164" s="301"/>
      <c r="L164" s="301">
        <f t="shared" si="22"/>
        <v>-40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 x14ac:dyDescent="0.25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7">
        <f t="shared" si="19"/>
        <v>5</v>
      </c>
      <c r="G165" s="247"/>
      <c r="H165" s="301">
        <f t="shared" si="20"/>
        <v>331</v>
      </c>
      <c r="I165" s="301"/>
      <c r="J165" s="301">
        <f t="shared" si="21"/>
        <v>374</v>
      </c>
      <c r="K165" s="301"/>
      <c r="L165" s="301">
        <f t="shared" si="22"/>
        <v>-43</v>
      </c>
      <c r="M165" s="307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 x14ac:dyDescent="0.25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7">
        <f t="shared" si="19"/>
        <v>4</v>
      </c>
      <c r="G166" s="247"/>
      <c r="H166" s="301">
        <f t="shared" si="20"/>
        <v>294</v>
      </c>
      <c r="I166" s="301"/>
      <c r="J166" s="301">
        <f t="shared" si="21"/>
        <v>358</v>
      </c>
      <c r="K166" s="301"/>
      <c r="L166" s="301">
        <f t="shared" si="22"/>
        <v>-64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 x14ac:dyDescent="0.3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49">
        <f t="shared" si="19"/>
        <v>0</v>
      </c>
      <c r="G167" s="249"/>
      <c r="H167" s="291">
        <f t="shared" si="20"/>
        <v>238</v>
      </c>
      <c r="I167" s="291"/>
      <c r="J167" s="291">
        <f t="shared" si="21"/>
        <v>374</v>
      </c>
      <c r="K167" s="291"/>
      <c r="L167" s="291">
        <f t="shared" si="22"/>
        <v>-136</v>
      </c>
      <c r="M167" s="308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 x14ac:dyDescent="0.3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 x14ac:dyDescent="0.25">
      <c r="C169" s="70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 x14ac:dyDescent="0.3">
      <c r="C170" s="70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 x14ac:dyDescent="0.25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 x14ac:dyDescent="0.25">
      <c r="C172" s="70">
        <f>IF(OR(F172="",H172=""),"",IF(F172=H172,1,IF(F172&lt;H172,0,IF(F172-H172&lt;10,2,IF(F172&gt;H172,3,SE)))))</f>
        <v>2</v>
      </c>
      <c r="D172" s="231" t="str">
        <f>V167</f>
        <v>Lenda Mágica</v>
      </c>
      <c r="E172" s="231"/>
      <c r="F172" s="76">
        <v>51</v>
      </c>
      <c r="G172" s="65" t="s">
        <v>17</v>
      </c>
      <c r="H172" s="75">
        <v>46</v>
      </c>
      <c r="I172" s="231" t="str">
        <f>V163</f>
        <v>Jero FC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 x14ac:dyDescent="0.25">
      <c r="C173" s="70">
        <f>IF(OR(F173="",H173=""),"",IF(F173=H173,1,IF(F173&lt;H173,0,IF(F173-H173&lt;10,2,IF(F173&gt;H173,3,SE)))))</f>
        <v>0</v>
      </c>
      <c r="D173" s="231" t="str">
        <f>V166</f>
        <v>GustavoTFP</v>
      </c>
      <c r="E173" s="231"/>
      <c r="F173" s="75">
        <v>34</v>
      </c>
      <c r="G173" s="65" t="s">
        <v>17</v>
      </c>
      <c r="H173" s="76">
        <v>38</v>
      </c>
      <c r="I173" s="231" t="str">
        <f>V162</f>
        <v>RJFC Unitedd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 x14ac:dyDescent="0.25">
      <c r="C174" s="70">
        <f>IF(OR(F174="",H174=""),"",IF(F174=H174,1,IF(F174&lt;H174,0,IF(F174-H174&lt;10,2,IF(F174&gt;H174,3,SE)))))</f>
        <v>0</v>
      </c>
      <c r="D174" s="231" t="str">
        <f>V165</f>
        <v>Fittipaldi F.C.</v>
      </c>
      <c r="E174" s="231"/>
      <c r="F174" s="75">
        <v>46</v>
      </c>
      <c r="G174" s="65" t="s">
        <v>17</v>
      </c>
      <c r="H174" s="76">
        <v>56</v>
      </c>
      <c r="I174" s="231" t="str">
        <f>V161</f>
        <v>Moneta Zero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 x14ac:dyDescent="0.25">
      <c r="C175" s="70">
        <f>IF(OR(F175="",H175=""),"",IF(F175=H175,1,IF(F175&lt;H175,0,IF(F175-H175&lt;10,2,IF(F175&gt;H175,3,SE)))))</f>
        <v>2</v>
      </c>
      <c r="D175" s="231" t="str">
        <f>V164</f>
        <v>Alags SC</v>
      </c>
      <c r="E175" s="231"/>
      <c r="F175" s="76">
        <v>23</v>
      </c>
      <c r="G175" s="65" t="s">
        <v>17</v>
      </c>
      <c r="H175" s="75">
        <v>19</v>
      </c>
      <c r="I175" s="231" t="str">
        <f>V160</f>
        <v>Family Paz F.C.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 x14ac:dyDescent="0.3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 x14ac:dyDescent="0.25">
      <c r="C177" s="70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 x14ac:dyDescent="0.3">
      <c r="C178" s="70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 x14ac:dyDescent="0.25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 x14ac:dyDescent="0.25">
      <c r="C180" s="70">
        <f>IF(OR(F180="",H180=""),"",IF(F180=H180,1,IF(F180&lt;H180,0,IF(F180-H180&lt;10,2,IF(F180&gt;H180,3,SE)))))</f>
        <v>3</v>
      </c>
      <c r="D180" s="231" t="str">
        <f>V167</f>
        <v>Lenda Mágica</v>
      </c>
      <c r="E180" s="231"/>
      <c r="F180" s="76">
        <v>76</v>
      </c>
      <c r="G180" s="58" t="s">
        <v>17</v>
      </c>
      <c r="H180" s="75">
        <v>32</v>
      </c>
      <c r="I180" s="231" t="str">
        <f>V160</f>
        <v>Family Paz F.C.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 x14ac:dyDescent="0.25">
      <c r="C181" s="70">
        <f>IF(OR(F181="",H181=""),"",IF(F181=H181,1,IF(F181&lt;H181,0,IF(F181-H181&lt;10,2,IF(F181&gt;H181,3,SE)))))</f>
        <v>0</v>
      </c>
      <c r="D181" s="231" t="str">
        <f>V166</f>
        <v>GustavoTFP</v>
      </c>
      <c r="E181" s="231"/>
      <c r="F181" s="75">
        <v>61</v>
      </c>
      <c r="G181" s="58" t="s">
        <v>17</v>
      </c>
      <c r="H181" s="76">
        <v>67</v>
      </c>
      <c r="I181" s="231" t="str">
        <f>V161</f>
        <v>Moneta Zero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 x14ac:dyDescent="0.25">
      <c r="C182" s="70">
        <f>IF(OR(F182="",H182=""),"",IF(F182=H182,1,IF(F182&lt;H182,0,IF(F182-H182&lt;10,2,IF(F182&gt;H182,3,SE)))))</f>
        <v>0</v>
      </c>
      <c r="D182" s="231" t="str">
        <f>V165</f>
        <v>Fittipaldi F.C.</v>
      </c>
      <c r="E182" s="231"/>
      <c r="F182" s="75">
        <v>56</v>
      </c>
      <c r="G182" s="58" t="s">
        <v>17</v>
      </c>
      <c r="H182" s="76">
        <v>61</v>
      </c>
      <c r="I182" s="231" t="str">
        <f>V162</f>
        <v>RJFC Unitedd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 x14ac:dyDescent="0.25">
      <c r="C183" s="70">
        <f>IF(OR(F183="",H183=""),"",IF(F183=H183,1,IF(F183&lt;H183,0,IF(F183-H183&lt;10,2,IF(F183&gt;H183,3,SE)))))</f>
        <v>3</v>
      </c>
      <c r="D183" s="231" t="str">
        <f>V164</f>
        <v>Alags SC</v>
      </c>
      <c r="E183" s="231"/>
      <c r="F183" s="76">
        <v>79</v>
      </c>
      <c r="G183" s="58" t="s">
        <v>17</v>
      </c>
      <c r="H183" s="75">
        <v>41</v>
      </c>
      <c r="I183" s="231" t="str">
        <f>V163</f>
        <v>Jero FC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 x14ac:dyDescent="0.3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 x14ac:dyDescent="0.25">
      <c r="C185" s="70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 x14ac:dyDescent="0.3">
      <c r="C186" s="70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 x14ac:dyDescent="0.25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 x14ac:dyDescent="0.25">
      <c r="C188" s="70">
        <f>IF(OR(F188="",H188=""),"",IF(F188=H188,1,IF(F188&lt;H188,0,IF(F188-H188&lt;10,2,IF(F188&gt;H188,3,SE)))))</f>
        <v>3</v>
      </c>
      <c r="D188" s="231" t="str">
        <f>V167</f>
        <v>Lenda Mágica</v>
      </c>
      <c r="E188" s="231"/>
      <c r="F188" s="76">
        <v>66</v>
      </c>
      <c r="G188" s="90" t="s">
        <v>17</v>
      </c>
      <c r="H188" s="75">
        <v>55</v>
      </c>
      <c r="I188" s="231" t="str">
        <f>V161</f>
        <v>Moneta Zero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 x14ac:dyDescent="0.25">
      <c r="C189" s="70">
        <f>IF(OR(F189="",H189=""),"",IF(F189=H189,1,IF(F189&lt;H189,0,IF(F189-H189&lt;10,2,IF(F189&gt;H189,3,SE)))))</f>
        <v>0</v>
      </c>
      <c r="D189" s="231" t="str">
        <f>V166</f>
        <v>GustavoTFP</v>
      </c>
      <c r="E189" s="231"/>
      <c r="F189" s="75">
        <v>32</v>
      </c>
      <c r="G189" s="90" t="s">
        <v>17</v>
      </c>
      <c r="H189" s="76">
        <v>49</v>
      </c>
      <c r="I189" s="231" t="str">
        <f>V160</f>
        <v>Family Paz F.C.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 x14ac:dyDescent="0.25">
      <c r="C190" s="70">
        <f>IF(OR(F190="",H190=""),"",IF(F190=H190,1,IF(F190&lt;H190,0,IF(F190-H190&lt;10,2,IF(F190&gt;H190,3,SE)))))</f>
        <v>0</v>
      </c>
      <c r="D190" s="231" t="str">
        <f>V165</f>
        <v>Fittipaldi F.C.</v>
      </c>
      <c r="E190" s="231"/>
      <c r="F190" s="75">
        <v>23</v>
      </c>
      <c r="G190" s="65" t="s">
        <v>17</v>
      </c>
      <c r="H190" s="76">
        <v>65</v>
      </c>
      <c r="I190" s="231" t="str">
        <f>V163</f>
        <v>Jero FC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 x14ac:dyDescent="0.25">
      <c r="C191" s="70">
        <f>IF(OR(F191="",H191=""),"",IF(F191=H191,1,IF(F191&lt;H191,0,IF(F191-H191&lt;10,2,IF(F191&gt;H191,3,SE)))))</f>
        <v>3</v>
      </c>
      <c r="D191" s="231" t="str">
        <f>V164</f>
        <v>Alags SC</v>
      </c>
      <c r="E191" s="231"/>
      <c r="F191" s="76">
        <v>54</v>
      </c>
      <c r="G191" s="65" t="s">
        <v>17</v>
      </c>
      <c r="H191" s="75">
        <v>30</v>
      </c>
      <c r="I191" s="231" t="str">
        <f>V162</f>
        <v>RJFC Unitedd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 x14ac:dyDescent="0.3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 x14ac:dyDescent="0.25">
      <c r="C193" s="70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 x14ac:dyDescent="0.3">
      <c r="C194" s="70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 x14ac:dyDescent="0.25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 x14ac:dyDescent="0.25">
      <c r="C196" s="70">
        <f>IF(OR(F196="",H196=""),"",IF(F196=H196,1,IF(F196&lt;H196,0,IF(F196-H196&lt;10,2,IF(F196&gt;H196,3,SE)))))</f>
        <v>3</v>
      </c>
      <c r="D196" s="231" t="str">
        <f>V167</f>
        <v>Lenda Mágica</v>
      </c>
      <c r="E196" s="231"/>
      <c r="F196" s="76">
        <v>46</v>
      </c>
      <c r="G196" s="58" t="s">
        <v>17</v>
      </c>
      <c r="H196" s="75">
        <v>24</v>
      </c>
      <c r="I196" s="231" t="str">
        <f>V162</f>
        <v>RJFC Unitedd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 x14ac:dyDescent="0.25">
      <c r="C197" s="70">
        <f>IF(OR(F197="",H197=""),"",IF(F197=H197,1,IF(F197&lt;H197,0,IF(F197-H197&lt;10,2,IF(F197&gt;H197,3,SE)))))</f>
        <v>0</v>
      </c>
      <c r="D197" s="231" t="str">
        <f>V166</f>
        <v>GustavoTFP</v>
      </c>
      <c r="E197" s="231"/>
      <c r="F197" s="75">
        <v>37</v>
      </c>
      <c r="G197" s="58" t="s">
        <v>17</v>
      </c>
      <c r="H197" s="76">
        <v>61</v>
      </c>
      <c r="I197" s="231" t="str">
        <f>V163</f>
        <v>Jero FC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 x14ac:dyDescent="0.25">
      <c r="C198" s="70">
        <f>IF(OR(F198="",H198=""),"",IF(F198=H198,1,IF(F198&lt;H198,0,IF(F198-H198&lt;10,2,IF(F198&gt;H198,3,SE)))))</f>
        <v>0</v>
      </c>
      <c r="D198" s="231" t="str">
        <f>V165</f>
        <v>Fittipaldi F.C.</v>
      </c>
      <c r="E198" s="231"/>
      <c r="F198" s="75">
        <v>17</v>
      </c>
      <c r="G198" s="58" t="s">
        <v>17</v>
      </c>
      <c r="H198" s="76">
        <v>37</v>
      </c>
      <c r="I198" s="231" t="str">
        <f>V160</f>
        <v>Family Paz F.C.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 x14ac:dyDescent="0.25">
      <c r="C199" s="70">
        <f>IF(OR(F199="",H199=""),"",IF(F199=H199,1,IF(F199&lt;H199,0,IF(F199-H199&lt;10,2,IF(F199&gt;H199,3,SE)))))</f>
        <v>3</v>
      </c>
      <c r="D199" s="231" t="str">
        <f>V164</f>
        <v>Alags SC</v>
      </c>
      <c r="E199" s="231"/>
      <c r="F199" s="76">
        <v>82</v>
      </c>
      <c r="G199" s="58" t="s">
        <v>17</v>
      </c>
      <c r="H199" s="75">
        <v>58</v>
      </c>
      <c r="I199" s="231" t="str">
        <f>V161</f>
        <v>Moneta Zero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 x14ac:dyDescent="0.3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 x14ac:dyDescent="0.25">
      <c r="C201" s="70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 x14ac:dyDescent="0.3">
      <c r="C202" s="70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 x14ac:dyDescent="0.25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 x14ac:dyDescent="0.25">
      <c r="C204" s="70">
        <f>IF(OR(F204="",H204=""),"",IF(F204=H204,1,IF(F204&lt;H204,0,IF(F204-H204&lt;10,2,IF(F204&gt;H204,3,SE)))))</f>
        <v>0</v>
      </c>
      <c r="D204" s="231" t="str">
        <f>V167</f>
        <v>Lenda Mágica</v>
      </c>
      <c r="E204" s="231"/>
      <c r="F204" s="75">
        <v>39</v>
      </c>
      <c r="G204" s="65" t="s">
        <v>17</v>
      </c>
      <c r="H204" s="76">
        <v>52</v>
      </c>
      <c r="I204" s="231" t="str">
        <f>V164</f>
        <v>Alags SC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 x14ac:dyDescent="0.25">
      <c r="C205" s="70">
        <f>IF(OR(F205="",H205=""),"",IF(F205=H205,1,IF(F205&lt;H205,0,IF(F205-H205&lt;10,2,IF(F205&gt;H205,3,SE)))))</f>
        <v>0</v>
      </c>
      <c r="D205" s="231" t="str">
        <f>V166</f>
        <v>GustavoTFP</v>
      </c>
      <c r="E205" s="231"/>
      <c r="F205" s="75">
        <v>38</v>
      </c>
      <c r="G205" s="65" t="s">
        <v>17</v>
      </c>
      <c r="H205" s="76">
        <v>42</v>
      </c>
      <c r="I205" s="231" t="str">
        <f>V165</f>
        <v>Fittipaldi F.C.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 x14ac:dyDescent="0.25">
      <c r="C206" s="70">
        <f>IF(OR(F206="",H206=""),"",IF(F206=H206,1,IF(F206&lt;H206,0,IF(F206-H206&lt;10,2,IF(F206&gt;H206,3,SE)))))</f>
        <v>3</v>
      </c>
      <c r="D206" s="231" t="str">
        <f>V163</f>
        <v>Jero FC</v>
      </c>
      <c r="E206" s="231"/>
      <c r="F206" s="76">
        <v>56</v>
      </c>
      <c r="G206" s="65" t="s">
        <v>17</v>
      </c>
      <c r="H206" s="75">
        <v>20</v>
      </c>
      <c r="I206" s="231" t="str">
        <f>V160</f>
        <v>Family Paz F.C.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 x14ac:dyDescent="0.25">
      <c r="C207" s="70">
        <f>IF(OR(F207="",H207=""),"",IF(F207=H207,1,IF(F207&lt;H207,0,IF(F207-H207&lt;10,2,IF(F207&gt;H207,3,SE)))))</f>
        <v>0</v>
      </c>
      <c r="D207" s="231" t="str">
        <f>V162</f>
        <v>RJFC Unitedd</v>
      </c>
      <c r="E207" s="231"/>
      <c r="F207" s="75">
        <v>40</v>
      </c>
      <c r="G207" s="65" t="s">
        <v>17</v>
      </c>
      <c r="H207" s="76">
        <v>42</v>
      </c>
      <c r="I207" s="231" t="str">
        <f>V161</f>
        <v>Moneta Zero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 x14ac:dyDescent="0.3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 x14ac:dyDescent="0.25">
      <c r="C209" s="70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 x14ac:dyDescent="0.3">
      <c r="C210" s="70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 x14ac:dyDescent="0.25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 x14ac:dyDescent="0.25">
      <c r="C212" s="70">
        <f>IF(OR(F212="",H212=""),"",IF(F212=H212,1,IF(F212&lt;H212,0,IF(F212-H212&lt;10,2,IF(F212&gt;H212,3,SE)))))</f>
        <v>2</v>
      </c>
      <c r="D212" s="231" t="str">
        <f>V167</f>
        <v>Lenda Mágica</v>
      </c>
      <c r="E212" s="231"/>
      <c r="F212" s="76">
        <v>81</v>
      </c>
      <c r="G212" s="58" t="s">
        <v>17</v>
      </c>
      <c r="H212" s="75">
        <v>73</v>
      </c>
      <c r="I212" s="231" t="str">
        <f>V165</f>
        <v>Fittipaldi F.C.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 x14ac:dyDescent="0.25">
      <c r="C213" s="70">
        <f>IF(OR(F213="",H213=""),"",IF(F213=H213,1,IF(F213&lt;H213,0,IF(F213-H213&lt;10,2,IF(F213&gt;H213,3,SE)))))</f>
        <v>0</v>
      </c>
      <c r="D213" s="231" t="str">
        <f>V166</f>
        <v>GustavoTFP</v>
      </c>
      <c r="E213" s="231"/>
      <c r="F213" s="75">
        <v>6</v>
      </c>
      <c r="G213" s="58" t="s">
        <v>17</v>
      </c>
      <c r="H213" s="76">
        <v>77</v>
      </c>
      <c r="I213" s="231" t="str">
        <f>V164</f>
        <v>Alags SC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 x14ac:dyDescent="0.25">
      <c r="C214" s="70">
        <f>IF(OR(F214="",H214=""),"",IF(F214=H214,1,IF(F214&lt;H214,0,IF(F214-H214&lt;10,2,IF(F214&gt;H214,3,SE)))))</f>
        <v>3</v>
      </c>
      <c r="D214" s="231" t="str">
        <f>V163</f>
        <v>Jero FC</v>
      </c>
      <c r="E214" s="231"/>
      <c r="F214" s="76">
        <v>104</v>
      </c>
      <c r="G214" s="58" t="s">
        <v>17</v>
      </c>
      <c r="H214" s="75">
        <v>79</v>
      </c>
      <c r="I214" s="231" t="str">
        <f>V161</f>
        <v>Moneta Zero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 x14ac:dyDescent="0.25">
      <c r="C215" s="70">
        <f>IF(OR(F215="",H215=""),"",IF(F215=H215,1,IF(F215&lt;H215,0,IF(F215-H215&lt;10,2,IF(F215&gt;H215,3,SE)))))</f>
        <v>0</v>
      </c>
      <c r="D215" s="231" t="str">
        <f>V162</f>
        <v>RJFC Unitedd</v>
      </c>
      <c r="E215" s="231"/>
      <c r="F215" s="75">
        <v>62</v>
      </c>
      <c r="G215" s="58" t="s">
        <v>17</v>
      </c>
      <c r="H215" s="76">
        <v>85</v>
      </c>
      <c r="I215" s="231" t="str">
        <f>V160</f>
        <v>Family Paz F.C.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 x14ac:dyDescent="0.3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 x14ac:dyDescent="0.25">
      <c r="C217" s="70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 x14ac:dyDescent="0.3">
      <c r="C218" s="70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 x14ac:dyDescent="0.25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 x14ac:dyDescent="0.25">
      <c r="C220" s="70">
        <f>IF(OR(F220="",H220=""),"",IF(F220=H220,1,IF(F220&lt;H220,0,IF(F220-H220&lt;10,2,IF(F220&gt;H220,3,SE)))))</f>
        <v>3</v>
      </c>
      <c r="D220" s="231" t="str">
        <f>V167</f>
        <v>Lenda Mágica</v>
      </c>
      <c r="E220" s="231"/>
      <c r="F220" s="76">
        <v>40</v>
      </c>
      <c r="G220" s="65" t="s">
        <v>17</v>
      </c>
      <c r="H220" s="75">
        <v>30</v>
      </c>
      <c r="I220" s="231" t="str">
        <f>V166</f>
        <v>GustavoTFP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 x14ac:dyDescent="0.25">
      <c r="C221" s="70">
        <f>IF(OR(F221="",H221=""),"",IF(F221=H221,1,IF(F221&lt;H221,0,IF(F221-H221&lt;10,2,IF(F221&gt;H221,3,SE)))))</f>
        <v>3</v>
      </c>
      <c r="D221" s="231" t="str">
        <f>V165</f>
        <v>Fittipaldi F.C.</v>
      </c>
      <c r="E221" s="231"/>
      <c r="F221" s="76">
        <v>74</v>
      </c>
      <c r="G221" s="65" t="s">
        <v>17</v>
      </c>
      <c r="H221" s="75">
        <v>36</v>
      </c>
      <c r="I221" s="231" t="str">
        <f>V164</f>
        <v>Alags SC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 x14ac:dyDescent="0.25">
      <c r="C222" s="70">
        <f>IF(OR(F222="",H222=""),"",IF(F222=H222,1,IF(F222&lt;H222,0,IF(F222-H222&lt;10,2,IF(F222&gt;H222,3,SE)))))</f>
        <v>2</v>
      </c>
      <c r="D222" s="231" t="str">
        <f>V163</f>
        <v>Jero FC</v>
      </c>
      <c r="E222" s="231"/>
      <c r="F222" s="76">
        <v>41</v>
      </c>
      <c r="G222" s="65" t="s">
        <v>17</v>
      </c>
      <c r="H222" s="75">
        <v>39</v>
      </c>
      <c r="I222" s="231" t="str">
        <f>V162</f>
        <v>RJFC Unitedd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 x14ac:dyDescent="0.25">
      <c r="C223" s="70">
        <f>IF(OR(F223="",H223=""),"",IF(F223=H223,1,IF(F223&lt;H223,0,IF(F223-H223&lt;10,2,IF(F223&gt;H223,3,SE)))))</f>
        <v>3</v>
      </c>
      <c r="D223" s="231" t="str">
        <f>V161</f>
        <v>Moneta Zero FC</v>
      </c>
      <c r="E223" s="231"/>
      <c r="F223" s="76">
        <v>52</v>
      </c>
      <c r="G223" s="65" t="s">
        <v>17</v>
      </c>
      <c r="H223" s="75">
        <v>36</v>
      </c>
      <c r="I223" s="231" t="str">
        <f>V160</f>
        <v>Family Paz F.C.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 x14ac:dyDescent="0.3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 x14ac:dyDescent="0.25">
      <c r="C225" s="70" t="str">
        <f>IF(OR(F225="",H225=""),"",IF(F225=H225,1,IF(F225&lt;H225,0,IF(F225-H225&lt;10,2,IF(F225&gt;H225,3,SE)))))</f>
        <v/>
      </c>
      <c r="D225" s="232" t="s">
        <v>244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 x14ac:dyDescent="0.3">
      <c r="C226" s="70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 x14ac:dyDescent="0.3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38" t="s">
        <v>12</v>
      </c>
      <c r="G227" s="238"/>
      <c r="H227" s="312" t="s">
        <v>309</v>
      </c>
      <c r="I227" s="312"/>
      <c r="J227" s="312" t="s">
        <v>310</v>
      </c>
      <c r="K227" s="312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 x14ac:dyDescent="0.25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28">
        <f>VLOOKUP(AC228,$U$227:$AC$235,3)</f>
        <v>13</v>
      </c>
      <c r="G228" s="228"/>
      <c r="H228" s="228">
        <f>VLOOKUP(AC228,$U$227:$AC$235,4)</f>
        <v>449</v>
      </c>
      <c r="I228" s="228"/>
      <c r="J228" s="229">
        <f>VLOOKUP(AC228,$U$227:$AC$235,5)</f>
        <v>381</v>
      </c>
      <c r="K228" s="229"/>
      <c r="L228" s="229">
        <f>VLOOKUP(AC228,$U$227:$AC$235,6)</f>
        <v>68</v>
      </c>
      <c r="M228" s="230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 x14ac:dyDescent="0.25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25">
        <f t="shared" ref="F229:F235" si="29">VLOOKUP(AC229,$U$227:$AC$235,3)</f>
        <v>12</v>
      </c>
      <c r="G229" s="225"/>
      <c r="H229" s="228">
        <f t="shared" ref="H229:H235" si="30">VLOOKUP(AC229,$U$227:$AC$235,4)</f>
        <v>449</v>
      </c>
      <c r="I229" s="228"/>
      <c r="J229" s="229">
        <f t="shared" ref="J229:J235" si="31">VLOOKUP(AC229,$U$227:$AC$235,5)</f>
        <v>419</v>
      </c>
      <c r="K229" s="229"/>
      <c r="L229" s="229">
        <f t="shared" ref="L229:L235" si="32">VLOOKUP(AC229,$U$227:$AC$235,6)</f>
        <v>30</v>
      </c>
      <c r="M229" s="230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 x14ac:dyDescent="0.25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25">
        <f t="shared" si="29"/>
        <v>10</v>
      </c>
      <c r="G230" s="225"/>
      <c r="H230" s="228">
        <f t="shared" si="30"/>
        <v>430</v>
      </c>
      <c r="I230" s="228"/>
      <c r="J230" s="229">
        <f t="shared" si="31"/>
        <v>377</v>
      </c>
      <c r="K230" s="229"/>
      <c r="L230" s="229">
        <f t="shared" si="32"/>
        <v>53</v>
      </c>
      <c r="M230" s="230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 x14ac:dyDescent="0.25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25">
        <f t="shared" si="29"/>
        <v>10</v>
      </c>
      <c r="G231" s="225"/>
      <c r="H231" s="228">
        <f t="shared" si="30"/>
        <v>346</v>
      </c>
      <c r="I231" s="228"/>
      <c r="J231" s="229">
        <f t="shared" si="31"/>
        <v>406</v>
      </c>
      <c r="K231" s="229"/>
      <c r="L231" s="229">
        <f t="shared" si="32"/>
        <v>-60</v>
      </c>
      <c r="M231" s="230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 x14ac:dyDescent="0.25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7">
        <f t="shared" si="29"/>
        <v>9</v>
      </c>
      <c r="G232" s="247"/>
      <c r="H232" s="313">
        <f t="shared" si="30"/>
        <v>394</v>
      </c>
      <c r="I232" s="313"/>
      <c r="J232" s="314">
        <f t="shared" si="31"/>
        <v>349</v>
      </c>
      <c r="K232" s="314"/>
      <c r="L232" s="314">
        <f t="shared" si="32"/>
        <v>45</v>
      </c>
      <c r="M232" s="315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 x14ac:dyDescent="0.25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7">
        <f t="shared" si="29"/>
        <v>9</v>
      </c>
      <c r="G233" s="247"/>
      <c r="H233" s="313">
        <f t="shared" si="30"/>
        <v>381</v>
      </c>
      <c r="I233" s="313"/>
      <c r="J233" s="314">
        <f t="shared" si="31"/>
        <v>380</v>
      </c>
      <c r="K233" s="314"/>
      <c r="L233" s="314">
        <f t="shared" si="32"/>
        <v>1</v>
      </c>
      <c r="M233" s="315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 x14ac:dyDescent="0.25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7">
        <f t="shared" si="29"/>
        <v>9</v>
      </c>
      <c r="G234" s="247"/>
      <c r="H234" s="313">
        <f t="shared" si="30"/>
        <v>304</v>
      </c>
      <c r="I234" s="313"/>
      <c r="J234" s="314">
        <f t="shared" si="31"/>
        <v>326</v>
      </c>
      <c r="K234" s="314"/>
      <c r="L234" s="314">
        <f t="shared" si="32"/>
        <v>-22</v>
      </c>
      <c r="M234" s="315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 x14ac:dyDescent="0.3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49">
        <f t="shared" si="29"/>
        <v>3</v>
      </c>
      <c r="G235" s="249"/>
      <c r="H235" s="316">
        <f t="shared" si="30"/>
        <v>319</v>
      </c>
      <c r="I235" s="316"/>
      <c r="J235" s="317">
        <f t="shared" si="31"/>
        <v>385</v>
      </c>
      <c r="K235" s="317"/>
      <c r="L235" s="317">
        <f t="shared" si="32"/>
        <v>-66</v>
      </c>
      <c r="M235" s="318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 x14ac:dyDescent="0.3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 x14ac:dyDescent="0.3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 x14ac:dyDescent="0.25">
      <c r="C238" s="70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 x14ac:dyDescent="0.3">
      <c r="C239" s="70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 x14ac:dyDescent="0.25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 x14ac:dyDescent="0.25">
      <c r="C241" s="70">
        <f>IF(OR(F241="",H241=""),"",IF(F241=H241,1,IF(F241&lt;H241,0,IF(F241-H241&lt;10,2,IF(F241&gt;H241,3,SE)))))</f>
        <v>3</v>
      </c>
      <c r="D241" s="231" t="str">
        <f>V235</f>
        <v>Unidos do Tavinho</v>
      </c>
      <c r="E241" s="231"/>
      <c r="F241" s="76">
        <v>37</v>
      </c>
      <c r="G241" s="58" t="s">
        <v>17</v>
      </c>
      <c r="H241" s="75">
        <v>14</v>
      </c>
      <c r="I241" s="231" t="str">
        <f>V231</f>
        <v>IPiazziFC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 x14ac:dyDescent="0.25">
      <c r="C242" s="70">
        <f>IF(OR(F242="",H242=""),"",IF(F242=H242,1,IF(F242&lt;H242,0,IF(F242-H242&lt;10,2,IF(F242&gt;H242,3,SE)))))</f>
        <v>2</v>
      </c>
      <c r="D242" s="231" t="str">
        <f>V234</f>
        <v>CR Reis do Rio</v>
      </c>
      <c r="E242" s="231"/>
      <c r="F242" s="76">
        <v>47</v>
      </c>
      <c r="G242" s="58" t="s">
        <v>17</v>
      </c>
      <c r="H242" s="75">
        <v>44</v>
      </c>
      <c r="I242" s="231" t="str">
        <f>V230</f>
        <v>Vascaero FC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 x14ac:dyDescent="0.25">
      <c r="C243" s="70">
        <f>IF(OR(F243="",H243=""),"",IF(F243=H243,1,IF(F243&lt;H243,0,IF(F243-H243&lt;10,2,IF(F243&gt;H243,3,SE)))))</f>
        <v>0</v>
      </c>
      <c r="D243" s="231" t="str">
        <f>V233</f>
        <v>FLAdúPoder</v>
      </c>
      <c r="E243" s="231"/>
      <c r="F243" s="75">
        <v>36</v>
      </c>
      <c r="G243" s="58" t="s">
        <v>17</v>
      </c>
      <c r="H243" s="76">
        <v>50</v>
      </c>
      <c r="I243" s="231" t="str">
        <f>V229</f>
        <v>La Bestia Negra_Z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 x14ac:dyDescent="0.25">
      <c r="C244" s="70">
        <f>IF(OR(F244="",H244=""),"",IF(F244=H244,1,IF(F244&lt;H244,0,IF(F244-H244&lt;10,2,IF(F244&gt;H244,3,SE)))))</f>
        <v>0</v>
      </c>
      <c r="D244" s="231" t="str">
        <f>V232</f>
        <v>Forever2014</v>
      </c>
      <c r="E244" s="231"/>
      <c r="F244" s="75">
        <v>35</v>
      </c>
      <c r="G244" s="58" t="s">
        <v>17</v>
      </c>
      <c r="H244" s="76">
        <v>51</v>
      </c>
      <c r="I244" s="231" t="str">
        <f>V228</f>
        <v>Us Karas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 x14ac:dyDescent="0.3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 x14ac:dyDescent="0.25">
      <c r="C246" s="70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 x14ac:dyDescent="0.3">
      <c r="C247" s="70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 x14ac:dyDescent="0.25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 x14ac:dyDescent="0.25">
      <c r="C249" s="70">
        <f>IF(OR(F249="",H249=""),"",IF(F249=H249,1,IF(F249&lt;H249,0,IF(F249-H249&lt;10,2,IF(F249&gt;H249,3,SE)))))</f>
        <v>0</v>
      </c>
      <c r="D249" s="231" t="str">
        <f>V235</f>
        <v>Unidos do Tavinho</v>
      </c>
      <c r="E249" s="231"/>
      <c r="F249" s="75">
        <v>51</v>
      </c>
      <c r="G249" s="58" t="s">
        <v>17</v>
      </c>
      <c r="H249" s="76">
        <v>61</v>
      </c>
      <c r="I249" s="231" t="str">
        <f>V228</f>
        <v>Us Karas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 x14ac:dyDescent="0.25">
      <c r="C250" s="70">
        <f>IF(OR(F250="",H250=""),"",IF(F250=H250,1,IF(F250&lt;H250,0,IF(F250-H250&lt;10,2,IF(F250&gt;H250,3,SE)))))</f>
        <v>0</v>
      </c>
      <c r="D250" s="231" t="str">
        <f>V234</f>
        <v>CR Reis do Rio</v>
      </c>
      <c r="E250" s="231"/>
      <c r="F250" s="75">
        <v>51</v>
      </c>
      <c r="G250" s="58" t="s">
        <v>17</v>
      </c>
      <c r="H250" s="76">
        <v>96</v>
      </c>
      <c r="I250" s="231" t="str">
        <f>V229</f>
        <v>La Bestia Negra_Z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 x14ac:dyDescent="0.25">
      <c r="C251" s="70">
        <f>IF(OR(F251="",H251=""),"",IF(F251=H251,1,IF(F251&lt;H251,0,IF(F251-H251&lt;10,2,IF(F251&gt;H251,3,SE)))))</f>
        <v>3</v>
      </c>
      <c r="D251" s="231" t="str">
        <f>V233</f>
        <v>FLAdúPoder</v>
      </c>
      <c r="E251" s="231"/>
      <c r="F251" s="76">
        <v>65</v>
      </c>
      <c r="G251" s="58" t="s">
        <v>17</v>
      </c>
      <c r="H251" s="75">
        <v>50</v>
      </c>
      <c r="I251" s="231" t="str">
        <f>V230</f>
        <v>Vascaero FC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 x14ac:dyDescent="0.25">
      <c r="C252" s="70">
        <f>IF(OR(F252="",H252=""),"",IF(F252=H252,1,IF(F252&lt;H252,0,IF(F252-H252&lt;10,2,IF(F252&gt;H252,3,SE)))))</f>
        <v>3</v>
      </c>
      <c r="D252" s="231" t="str">
        <f>V232</f>
        <v>Forever2014</v>
      </c>
      <c r="E252" s="231"/>
      <c r="F252" s="76">
        <v>102</v>
      </c>
      <c r="G252" s="58" t="s">
        <v>17</v>
      </c>
      <c r="H252" s="75">
        <v>53</v>
      </c>
      <c r="I252" s="231" t="str">
        <f>V231</f>
        <v>IPiazziFC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 x14ac:dyDescent="0.3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 x14ac:dyDescent="0.25">
      <c r="C254" s="70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 x14ac:dyDescent="0.3">
      <c r="C255" s="70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 x14ac:dyDescent="0.25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 x14ac:dyDescent="0.25">
      <c r="C257" s="70">
        <f>IF(OR(F257="",H257=""),"",IF(F257=H257,1,IF(F257&lt;H257,0,IF(F257-H257&lt;10,2,IF(F257&gt;H257,3,SE)))))</f>
        <v>0</v>
      </c>
      <c r="D257" s="231" t="str">
        <f>V235</f>
        <v>Unidos do Tavinho</v>
      </c>
      <c r="E257" s="231"/>
      <c r="F257" s="75">
        <v>75</v>
      </c>
      <c r="G257" s="65" t="s">
        <v>17</v>
      </c>
      <c r="H257" s="76">
        <v>87</v>
      </c>
      <c r="I257" s="231" t="str">
        <f>V229</f>
        <v>La Bestia Negra_Z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 x14ac:dyDescent="0.25">
      <c r="C258" s="70">
        <f>IF(OR(F258="",H258=""),"",IF(F258=H258,1,IF(F258&lt;H258,0,IF(F258-H258&lt;10,2,IF(F258&gt;H258,3,SE)))))</f>
        <v>3</v>
      </c>
      <c r="D258" s="231" t="str">
        <f>V234</f>
        <v>CR Reis do Rio</v>
      </c>
      <c r="E258" s="231"/>
      <c r="F258" s="76">
        <v>60</v>
      </c>
      <c r="G258" s="65" t="s">
        <v>17</v>
      </c>
      <c r="H258" s="75">
        <v>50</v>
      </c>
      <c r="I258" s="231" t="str">
        <f>V228</f>
        <v>Us Karas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 x14ac:dyDescent="0.25">
      <c r="C259" s="70">
        <f>IF(OR(F259="",H259=""),"",IF(F259=H259,1,IF(F259&lt;H259,0,IF(F259-H259&lt;10,2,IF(F259&gt;H259,3,SE)))))</f>
        <v>0</v>
      </c>
      <c r="D259" s="231" t="str">
        <f>V233</f>
        <v>FLAdúPoder</v>
      </c>
      <c r="E259" s="231"/>
      <c r="F259" s="75">
        <v>41</v>
      </c>
      <c r="G259" s="65" t="s">
        <v>17</v>
      </c>
      <c r="H259" s="76">
        <v>55</v>
      </c>
      <c r="I259" s="231" t="str">
        <f>V231</f>
        <v>IPiazziFC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 x14ac:dyDescent="0.25">
      <c r="C260" s="70">
        <f>IF(OR(F260="",H260=""),"",IF(F260=H260,1,IF(F260&lt;H260,0,IF(F260-H260&lt;10,2,IF(F260&gt;H260,3,SE)))))</f>
        <v>3</v>
      </c>
      <c r="D260" s="231" t="str">
        <f>V232</f>
        <v>Forever2014</v>
      </c>
      <c r="E260" s="231"/>
      <c r="F260" s="76">
        <v>65</v>
      </c>
      <c r="G260" s="65" t="s">
        <v>17</v>
      </c>
      <c r="H260" s="75">
        <v>54</v>
      </c>
      <c r="I260" s="231" t="str">
        <f>V230</f>
        <v>Vascaero 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 x14ac:dyDescent="0.3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 x14ac:dyDescent="0.25">
      <c r="C262" s="70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 x14ac:dyDescent="0.3">
      <c r="C263" s="70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 x14ac:dyDescent="0.25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 x14ac:dyDescent="0.25">
      <c r="C265" s="70">
        <f>IF(OR(F265="",H265=""),"",IF(F265=H265,1,IF(F265&lt;H265,0,IF(F265-H265&lt;10,2,IF(F265&gt;H265,3,SE)))))</f>
        <v>0</v>
      </c>
      <c r="D265" s="231" t="str">
        <f>V235</f>
        <v>Unidos do Tavinho</v>
      </c>
      <c r="E265" s="231"/>
      <c r="F265" s="75">
        <v>48</v>
      </c>
      <c r="G265" s="58" t="s">
        <v>17</v>
      </c>
      <c r="H265" s="76">
        <v>51</v>
      </c>
      <c r="I265" s="231" t="str">
        <f>V230</f>
        <v>Vascaero FC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 x14ac:dyDescent="0.25">
      <c r="C266" s="70">
        <f>IF(OR(F266="",H266=""),"",IF(F266=H266,1,IF(F266&lt;H266,0,IF(F266-H266&lt;10,2,IF(F266&gt;H266,3,SE)))))</f>
        <v>0</v>
      </c>
      <c r="D266" s="231" t="str">
        <f>V234</f>
        <v>CR Reis do Rio</v>
      </c>
      <c r="E266" s="231"/>
      <c r="F266" s="75">
        <v>34</v>
      </c>
      <c r="G266" s="58" t="s">
        <v>17</v>
      </c>
      <c r="H266" s="76">
        <v>40</v>
      </c>
      <c r="I266" s="231" t="str">
        <f>V231</f>
        <v>IPiazziFC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 x14ac:dyDescent="0.25">
      <c r="C267" s="70">
        <f>IF(OR(F267="",H267=""),"",IF(F267=H267,1,IF(F267&lt;H267,0,IF(F267-H267&lt;10,2,IF(F267&gt;H267,3,SE)))))</f>
        <v>0</v>
      </c>
      <c r="D267" s="231" t="str">
        <f>V233</f>
        <v>FLAdúPoder</v>
      </c>
      <c r="E267" s="231"/>
      <c r="F267" s="75">
        <v>49</v>
      </c>
      <c r="G267" s="58" t="s">
        <v>17</v>
      </c>
      <c r="H267" s="76">
        <v>61</v>
      </c>
      <c r="I267" s="231" t="str">
        <f>V228</f>
        <v>Us Karas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 x14ac:dyDescent="0.25">
      <c r="C268" s="70">
        <f>IF(OR(F268="",H268=""),"",IF(F268=H268,1,IF(F268&lt;H268,0,IF(F268-H268&lt;10,2,IF(F268&gt;H268,3,SE)))))</f>
        <v>2</v>
      </c>
      <c r="D268" s="231" t="str">
        <f>V232</f>
        <v>Forever2014</v>
      </c>
      <c r="E268" s="231"/>
      <c r="F268" s="76">
        <v>56</v>
      </c>
      <c r="G268" s="58" t="s">
        <v>17</v>
      </c>
      <c r="H268" s="75">
        <v>48</v>
      </c>
      <c r="I268" s="231" t="str">
        <f>V229</f>
        <v>La Bestia Negra_Z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 x14ac:dyDescent="0.3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 x14ac:dyDescent="0.25">
      <c r="C270" s="70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 x14ac:dyDescent="0.3">
      <c r="C271" s="70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 x14ac:dyDescent="0.25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 x14ac:dyDescent="0.25">
      <c r="C273" s="70">
        <f>IF(OR(F273="",H273=""),"",IF(F273=H273,1,IF(F273&lt;H273,0,IF(F273-H273&lt;10,2,IF(F273&gt;H273,3,SE)))))</f>
        <v>0</v>
      </c>
      <c r="D273" s="231" t="str">
        <f>V235</f>
        <v>Unidos do Tavinho</v>
      </c>
      <c r="E273" s="231"/>
      <c r="F273" s="75">
        <v>35</v>
      </c>
      <c r="G273" s="58" t="s">
        <v>17</v>
      </c>
      <c r="H273" s="76">
        <v>59</v>
      </c>
      <c r="I273" s="231" t="str">
        <f>V232</f>
        <v>Forever2014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 x14ac:dyDescent="0.25">
      <c r="C274" s="70">
        <f>IF(OR(F274="",H274=""),"",IF(F274=H274,1,IF(F274&lt;H274,0,IF(F274-H274&lt;10,2,IF(F274&gt;H274,3,SE)))))</f>
        <v>2</v>
      </c>
      <c r="D274" s="231" t="str">
        <f>V234</f>
        <v>CR Reis do Rio</v>
      </c>
      <c r="E274" s="231"/>
      <c r="F274" s="76">
        <v>36</v>
      </c>
      <c r="G274" s="58" t="s">
        <v>17</v>
      </c>
      <c r="H274" s="75">
        <v>29</v>
      </c>
      <c r="I274" s="231" t="str">
        <f>V233</f>
        <v>FLAdúPoder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 x14ac:dyDescent="0.25">
      <c r="C275" s="70">
        <f>IF(OR(F275="",H275=""),"",IF(F275=H275,1,IF(F275&lt;H275,0,IF(F275-H275&lt;10,2,IF(F275&gt;H275,3,SE)))))</f>
        <v>2</v>
      </c>
      <c r="D275" s="231" t="str">
        <f>V231</f>
        <v>IPiazziFC</v>
      </c>
      <c r="E275" s="231"/>
      <c r="F275" s="76">
        <v>47</v>
      </c>
      <c r="G275" s="58" t="s">
        <v>17</v>
      </c>
      <c r="H275" s="75">
        <v>39</v>
      </c>
      <c r="I275" s="231" t="str">
        <f>V228</f>
        <v>Us Karas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 x14ac:dyDescent="0.25">
      <c r="C276" s="70">
        <f>IF(OR(F276="",H276=""),"",IF(F276=H276,1,IF(F276&lt;H276,0,IF(F276-H276&lt;10,2,IF(F276&gt;H276,3,SE)))))</f>
        <v>3</v>
      </c>
      <c r="D276" s="231" t="str">
        <f>V230</f>
        <v>Vascaero FC</v>
      </c>
      <c r="E276" s="231"/>
      <c r="F276" s="76">
        <v>91</v>
      </c>
      <c r="G276" s="58" t="s">
        <v>17</v>
      </c>
      <c r="H276" s="75">
        <v>48</v>
      </c>
      <c r="I276" s="231" t="str">
        <f>V229</f>
        <v>La Bestia Negra_Z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 x14ac:dyDescent="0.3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 x14ac:dyDescent="0.25">
      <c r="C278" s="70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 x14ac:dyDescent="0.3">
      <c r="C279" s="70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 x14ac:dyDescent="0.25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 x14ac:dyDescent="0.25">
      <c r="C281" s="70">
        <f>IF(OR(F281="",H281=""),"",IF(F281=H281,1,IF(F281&lt;H281,0,IF(F281-H281&lt;10,2,IF(F281&gt;H281,3,SE)))))</f>
        <v>3</v>
      </c>
      <c r="D281" s="231" t="str">
        <f>V235</f>
        <v>Unidos do Tavinho</v>
      </c>
      <c r="E281" s="231"/>
      <c r="F281" s="76">
        <v>77</v>
      </c>
      <c r="G281" s="58" t="s">
        <v>17</v>
      </c>
      <c r="H281" s="75">
        <v>46</v>
      </c>
      <c r="I281" s="231" t="str">
        <f>V233</f>
        <v>FLAdúPoder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 x14ac:dyDescent="0.25">
      <c r="C282" s="70">
        <f>IF(OR(F282="",H282=""),"",IF(F282=H282,1,IF(F282&lt;H282,0,IF(F282-H282&lt;10,2,IF(F282&gt;H282,3,SE)))))</f>
        <v>3</v>
      </c>
      <c r="D282" s="231" t="str">
        <f>V234</f>
        <v>CR Reis do Rio</v>
      </c>
      <c r="E282" s="231"/>
      <c r="F282" s="76">
        <v>87</v>
      </c>
      <c r="G282" s="58" t="s">
        <v>17</v>
      </c>
      <c r="H282" s="75">
        <v>76</v>
      </c>
      <c r="I282" s="231" t="str">
        <f>V232</f>
        <v>Forever2014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 x14ac:dyDescent="0.25">
      <c r="C283" s="70">
        <f>IF(OR(F283="",H283=""),"",IF(F283=H283,1,IF(F283&lt;H283,0,IF(F283-H283&lt;10,2,IF(F283&gt;H283,3,SE)))))</f>
        <v>2</v>
      </c>
      <c r="D283" s="231" t="str">
        <f>V231</f>
        <v>IPiazziFC</v>
      </c>
      <c r="E283" s="231"/>
      <c r="F283" s="76">
        <v>83</v>
      </c>
      <c r="G283" s="58" t="s">
        <v>17</v>
      </c>
      <c r="H283" s="75">
        <v>80</v>
      </c>
      <c r="I283" s="231" t="str">
        <f>V229</f>
        <v>La Bestia Negra_Z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 x14ac:dyDescent="0.25">
      <c r="C284" s="70">
        <f>IF(OR(F284="",H284=""),"",IF(F284=H284,1,IF(F284&lt;H284,0,IF(F284-H284&lt;10,2,IF(F284&gt;H284,3,SE)))))</f>
        <v>2</v>
      </c>
      <c r="D284" s="231" t="str">
        <f>V230</f>
        <v>Vascaero FC</v>
      </c>
      <c r="E284" s="231"/>
      <c r="F284" s="76">
        <v>98</v>
      </c>
      <c r="G284" s="58" t="s">
        <v>17</v>
      </c>
      <c r="H284" s="75">
        <v>92</v>
      </c>
      <c r="I284" s="231" t="str">
        <f>V228</f>
        <v>Us Karas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 x14ac:dyDescent="0.3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 x14ac:dyDescent="0.25">
      <c r="C286" s="70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 x14ac:dyDescent="0.3">
      <c r="C287" s="70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 x14ac:dyDescent="0.25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 x14ac:dyDescent="0.25">
      <c r="C289" s="70">
        <f>IF(OR(F289="",H289=""),"",IF(F289=H289,1,IF(F289&lt;H289,0,IF(F289-H289&lt;10,2,IF(F289&gt;H289,3,SE)))))</f>
        <v>3</v>
      </c>
      <c r="D289" s="231" t="str">
        <f>V235</f>
        <v>Unidos do Tavinho</v>
      </c>
      <c r="E289" s="231"/>
      <c r="F289" s="76">
        <v>71</v>
      </c>
      <c r="G289" s="58" t="s">
        <v>17</v>
      </c>
      <c r="H289" s="75">
        <v>31</v>
      </c>
      <c r="I289" s="231" t="str">
        <f>V234</f>
        <v>CR Reis do Rio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 x14ac:dyDescent="0.25">
      <c r="C290" s="70">
        <f>IF(OR(F290="",H290=""),"",IF(F290=H290,1,IF(F290&lt;H290,0,IF(F290-H290&lt;10,2,IF(F290&gt;H290,3,SE)))))</f>
        <v>0</v>
      </c>
      <c r="D290" s="231" t="str">
        <f>V233</f>
        <v>FLAdúPoder</v>
      </c>
      <c r="E290" s="231"/>
      <c r="F290" s="75">
        <v>53</v>
      </c>
      <c r="G290" s="58" t="s">
        <v>17</v>
      </c>
      <c r="H290" s="76">
        <v>56</v>
      </c>
      <c r="I290" s="231" t="str">
        <f>V232</f>
        <v>Forever2014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 x14ac:dyDescent="0.25">
      <c r="C291" s="70">
        <f>IF(OR(F291="",H291=""),"",IF(F291=H291,1,IF(F291&lt;H291,0,IF(F291-H291&lt;10,2,IF(F291&gt;H291,3,SE)))))</f>
        <v>0</v>
      </c>
      <c r="D291" s="231" t="str">
        <f>V231</f>
        <v>IPiazziFC</v>
      </c>
      <c r="E291" s="231"/>
      <c r="F291" s="75">
        <v>12</v>
      </c>
      <c r="G291" s="58" t="s">
        <v>17</v>
      </c>
      <c r="H291" s="76">
        <v>42</v>
      </c>
      <c r="I291" s="231" t="str">
        <f>V230</f>
        <v>Vascaero FC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 x14ac:dyDescent="0.25">
      <c r="C292" s="70">
        <f>IF(OR(F292="",H292=""),"",IF(F292=H292,1,IF(F292&lt;H292,0,IF(F292-H292&lt;10,2,IF(F292&gt;H292,3,SE)))))</f>
        <v>3</v>
      </c>
      <c r="D292" s="231" t="str">
        <f>V229</f>
        <v>La Bestia Negra_Z</v>
      </c>
      <c r="E292" s="231"/>
      <c r="F292" s="76">
        <v>40</v>
      </c>
      <c r="G292" s="58" t="s">
        <v>17</v>
      </c>
      <c r="H292" s="75">
        <v>27</v>
      </c>
      <c r="I292" s="231" t="str">
        <f>V228</f>
        <v>Us Karas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 x14ac:dyDescent="0.3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 x14ac:dyDescent="0.25">
      <c r="C294" s="70" t="str">
        <f>IF(OR(F294="",H294=""),"",IF(F294=H294,1,IF(F294&lt;H294,0,IF(F294-H294&lt;10,2,IF(F294&gt;H294,3,SE)))))</f>
        <v/>
      </c>
      <c r="D294" s="232" t="s">
        <v>245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 x14ac:dyDescent="0.3">
      <c r="C295" s="70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 x14ac:dyDescent="0.3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38" t="s">
        <v>12</v>
      </c>
      <c r="G296" s="238"/>
      <c r="H296" s="312" t="s">
        <v>309</v>
      </c>
      <c r="I296" s="312"/>
      <c r="J296" s="312" t="s">
        <v>310</v>
      </c>
      <c r="K296" s="312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 x14ac:dyDescent="0.25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28">
        <f>VLOOKUP(AC297,$U$296:$AB$304,3)</f>
        <v>17</v>
      </c>
      <c r="G297" s="228"/>
      <c r="H297" s="229">
        <f>VLOOKUP(AC297,$U$296:$AB$304,4)</f>
        <v>400</v>
      </c>
      <c r="I297" s="229"/>
      <c r="J297" s="229">
        <f>VLOOKUP(AC297,$U$296:$AB$304,5)</f>
        <v>280</v>
      </c>
      <c r="K297" s="229"/>
      <c r="L297" s="229">
        <f>VLOOKUP(AC297,$U$296:$AB$304,6)</f>
        <v>120</v>
      </c>
      <c r="M297" s="230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 x14ac:dyDescent="0.25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25">
        <f t="shared" ref="F298:F304" si="38">VLOOKUP(AC298,$U$296:$AB$304,3)</f>
        <v>13</v>
      </c>
      <c r="G298" s="225"/>
      <c r="H298" s="226">
        <f t="shared" ref="H298:H304" si="39">VLOOKUP(AC298,$U$296:$AB$304,4)</f>
        <v>394</v>
      </c>
      <c r="I298" s="226"/>
      <c r="J298" s="226">
        <f t="shared" ref="J298:J304" si="40">VLOOKUP(AC298,$U$296:$AB$304,5)</f>
        <v>345</v>
      </c>
      <c r="K298" s="226"/>
      <c r="L298" s="226">
        <f t="shared" ref="L298:L304" si="41">VLOOKUP(AC298,$U$296:$AB$304,6)</f>
        <v>49</v>
      </c>
      <c r="M298" s="227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 x14ac:dyDescent="0.25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25">
        <f t="shared" si="38"/>
        <v>11</v>
      </c>
      <c r="G299" s="225"/>
      <c r="H299" s="226">
        <f t="shared" si="39"/>
        <v>349</v>
      </c>
      <c r="I299" s="226"/>
      <c r="J299" s="226">
        <f t="shared" si="40"/>
        <v>301</v>
      </c>
      <c r="K299" s="226"/>
      <c r="L299" s="226">
        <f t="shared" si="41"/>
        <v>48</v>
      </c>
      <c r="M299" s="227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 x14ac:dyDescent="0.25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25">
        <f t="shared" si="38"/>
        <v>9</v>
      </c>
      <c r="G300" s="225"/>
      <c r="H300" s="226">
        <f t="shared" si="39"/>
        <v>342</v>
      </c>
      <c r="I300" s="226"/>
      <c r="J300" s="226">
        <f t="shared" si="40"/>
        <v>299</v>
      </c>
      <c r="K300" s="226"/>
      <c r="L300" s="226">
        <f t="shared" si="41"/>
        <v>43</v>
      </c>
      <c r="M300" s="227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 x14ac:dyDescent="0.25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7">
        <f t="shared" si="38"/>
        <v>8</v>
      </c>
      <c r="G301" s="247"/>
      <c r="H301" s="301">
        <f t="shared" si="39"/>
        <v>300</v>
      </c>
      <c r="I301" s="301"/>
      <c r="J301" s="301">
        <f t="shared" si="40"/>
        <v>402</v>
      </c>
      <c r="K301" s="301"/>
      <c r="L301" s="301">
        <f t="shared" si="41"/>
        <v>-102</v>
      </c>
      <c r="M301" s="307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 x14ac:dyDescent="0.25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7">
        <f t="shared" si="38"/>
        <v>6</v>
      </c>
      <c r="G302" s="247"/>
      <c r="H302" s="301">
        <f t="shared" si="39"/>
        <v>316</v>
      </c>
      <c r="I302" s="301"/>
      <c r="J302" s="301">
        <f t="shared" si="40"/>
        <v>317</v>
      </c>
      <c r="K302" s="301"/>
      <c r="L302" s="301">
        <f t="shared" si="41"/>
        <v>-1</v>
      </c>
      <c r="M302" s="307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 x14ac:dyDescent="0.25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7">
        <f t="shared" si="38"/>
        <v>6</v>
      </c>
      <c r="G303" s="247"/>
      <c r="H303" s="301">
        <f t="shared" si="39"/>
        <v>246</v>
      </c>
      <c r="I303" s="301"/>
      <c r="J303" s="301">
        <f t="shared" si="40"/>
        <v>315</v>
      </c>
      <c r="K303" s="301"/>
      <c r="L303" s="301">
        <f t="shared" si="41"/>
        <v>-69</v>
      </c>
      <c r="M303" s="307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 x14ac:dyDescent="0.3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49">
        <f t="shared" si="38"/>
        <v>2</v>
      </c>
      <c r="G304" s="249"/>
      <c r="H304" s="291">
        <f t="shared" si="39"/>
        <v>221</v>
      </c>
      <c r="I304" s="291"/>
      <c r="J304" s="291">
        <f t="shared" si="40"/>
        <v>317</v>
      </c>
      <c r="K304" s="291"/>
      <c r="L304" s="291">
        <f t="shared" si="41"/>
        <v>-96</v>
      </c>
      <c r="M304" s="308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 x14ac:dyDescent="0.25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 x14ac:dyDescent="0.3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 x14ac:dyDescent="0.25">
      <c r="C307" s="70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 x14ac:dyDescent="0.3">
      <c r="C308" s="70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 x14ac:dyDescent="0.25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 x14ac:dyDescent="0.25">
      <c r="C310" s="70">
        <f>IF(OR(F310="",H310=""),"",IF(F310=H310,1,IF(F310&lt;H310,0,IF(F310-H310&lt;10,2,IF(F310&gt;H310,3,SE)))))</f>
        <v>3</v>
      </c>
      <c r="D310" s="231" t="str">
        <f>V304</f>
        <v>Bruno Duim FC</v>
      </c>
      <c r="E310" s="231"/>
      <c r="F310" s="76">
        <v>46</v>
      </c>
      <c r="G310" s="65" t="s">
        <v>17</v>
      </c>
      <c r="H310" s="75">
        <v>17</v>
      </c>
      <c r="I310" s="231" t="str">
        <f>V300</f>
        <v>Sizas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 x14ac:dyDescent="0.25">
      <c r="C311" s="70">
        <f>IF(OR(F311="",H311=""),"",IF(F311=H311,1,IF(F311&lt;H311,0,IF(F311-H311&lt;10,2,IF(F311&gt;H311,3,SE)))))</f>
        <v>2</v>
      </c>
      <c r="D311" s="231" t="str">
        <f>V303</f>
        <v>Hall Bayer</v>
      </c>
      <c r="E311" s="231"/>
      <c r="F311" s="76">
        <v>42</v>
      </c>
      <c r="G311" s="65" t="s">
        <v>17</v>
      </c>
      <c r="H311" s="75">
        <v>39</v>
      </c>
      <c r="I311" s="231" t="str">
        <f>V299</f>
        <v>team Z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 x14ac:dyDescent="0.25">
      <c r="C312" s="70">
        <f>IF(OR(F312="",H312=""),"",IF(F312=H312,1,IF(F312&lt;H312,0,IF(F312-H312&lt;10,2,IF(F312&gt;H312,3,SE)))))</f>
        <v>0</v>
      </c>
      <c r="D312" s="231" t="str">
        <f>V302</f>
        <v>Fluturo97</v>
      </c>
      <c r="E312" s="231"/>
      <c r="F312" s="75">
        <v>11</v>
      </c>
      <c r="G312" s="65" t="s">
        <v>17</v>
      </c>
      <c r="H312" s="76">
        <v>53</v>
      </c>
      <c r="I312" s="231" t="str">
        <f>V298</f>
        <v>Perucelo f.C.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 x14ac:dyDescent="0.25">
      <c r="C313" s="70">
        <f>IF(OR(F313="",H313=""),"",IF(F313=H313,1,IF(F313&lt;H313,0,IF(F313-H313&lt;10,2,IF(F313&gt;H313,3,SE)))))</f>
        <v>3</v>
      </c>
      <c r="D313" s="231" t="str">
        <f>V301</f>
        <v>C.R. Trollers</v>
      </c>
      <c r="E313" s="231"/>
      <c r="F313" s="76">
        <v>61</v>
      </c>
      <c r="G313" s="65" t="s">
        <v>17</v>
      </c>
      <c r="H313" s="75">
        <v>27</v>
      </c>
      <c r="I313" s="231" t="str">
        <f>V297</f>
        <v>Um só FC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 x14ac:dyDescent="0.3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 x14ac:dyDescent="0.25">
      <c r="C315" s="70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 x14ac:dyDescent="0.3">
      <c r="C316" s="70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 x14ac:dyDescent="0.25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 x14ac:dyDescent="0.25">
      <c r="C318" s="70">
        <f>IF(OR(F318="",H318=""),"",IF(F318=H318,1,IF(F318&lt;H318,0,IF(F318-H318&lt;10,2,IF(F318&gt;H318,3,SE)))))</f>
        <v>3</v>
      </c>
      <c r="D318" s="231" t="str">
        <f>V304</f>
        <v>Bruno Duim FC</v>
      </c>
      <c r="E318" s="231"/>
      <c r="F318" s="76">
        <v>68</v>
      </c>
      <c r="G318" s="58" t="s">
        <v>17</v>
      </c>
      <c r="H318" s="75">
        <v>31</v>
      </c>
      <c r="I318" s="231" t="str">
        <f>V297</f>
        <v>Um só FC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 x14ac:dyDescent="0.25">
      <c r="C319" s="70">
        <f>IF(OR(F319="",H319=""),"",IF(F319=H319,1,IF(F319&lt;H319,0,IF(F319-H319&lt;10,2,IF(F319&gt;H319,3,SE)))))</f>
        <v>3</v>
      </c>
      <c r="D319" s="231" t="str">
        <f>V303</f>
        <v>Hall Bayer</v>
      </c>
      <c r="E319" s="231"/>
      <c r="F319" s="76">
        <v>90</v>
      </c>
      <c r="G319" s="58" t="s">
        <v>17</v>
      </c>
      <c r="H319" s="75">
        <v>67</v>
      </c>
      <c r="I319" s="231" t="str">
        <f>V298</f>
        <v>Perucelo f.C.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 x14ac:dyDescent="0.25">
      <c r="C320" s="70">
        <f>IF(OR(F320="",H320=""),"",IF(F320=H320,1,IF(F320&lt;H320,0,IF(F320-H320&lt;10,2,IF(F320&gt;H320,3,SE)))))</f>
        <v>0</v>
      </c>
      <c r="D320" s="231" t="str">
        <f>V302</f>
        <v>Fluturo97</v>
      </c>
      <c r="E320" s="231"/>
      <c r="F320" s="75">
        <v>38</v>
      </c>
      <c r="G320" s="58" t="s">
        <v>17</v>
      </c>
      <c r="H320" s="76">
        <v>62</v>
      </c>
      <c r="I320" s="231" t="str">
        <f>V299</f>
        <v>team Z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 x14ac:dyDescent="0.25">
      <c r="C321" s="70">
        <f>IF(OR(F321="",H321=""),"",IF(F321=H321,1,IF(F321&lt;H321,0,IF(F321-H321&lt;10,2,IF(F321&gt;H321,3,SE)))))</f>
        <v>0</v>
      </c>
      <c r="D321" s="231" t="str">
        <f>V301</f>
        <v>C.R. Trollers</v>
      </c>
      <c r="E321" s="231"/>
      <c r="F321" s="75">
        <v>47</v>
      </c>
      <c r="G321" s="58" t="s">
        <v>17</v>
      </c>
      <c r="H321" s="76">
        <v>55</v>
      </c>
      <c r="I321" s="231" t="str">
        <f>V300</f>
        <v>Sizas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 x14ac:dyDescent="0.3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 x14ac:dyDescent="0.25">
      <c r="C323" s="70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 x14ac:dyDescent="0.3">
      <c r="C324" s="70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 x14ac:dyDescent="0.25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 x14ac:dyDescent="0.25">
      <c r="C326" s="70">
        <f>IF(OR(F326="",H326=""),"",IF(F326=H326,1,IF(F326&lt;H326,0,IF(F326-H326&lt;10,2,IF(F326&gt;H326,3,SE)))))</f>
        <v>2</v>
      </c>
      <c r="D326" s="231" t="str">
        <f>V304</f>
        <v>Bruno Duim FC</v>
      </c>
      <c r="E326" s="231"/>
      <c r="F326" s="76">
        <v>68</v>
      </c>
      <c r="G326" s="65" t="s">
        <v>17</v>
      </c>
      <c r="H326" s="75">
        <v>63</v>
      </c>
      <c r="I326" s="231" t="str">
        <f>V298</f>
        <v>Perucelo f.C.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 x14ac:dyDescent="0.25">
      <c r="C327" s="70">
        <f>IF(OR(F327="",H327=""),"",IF(F327=H327,1,IF(F327&lt;H327,0,IF(F327-H327&lt;10,2,IF(F327&gt;H327,3,SE)))))</f>
        <v>0</v>
      </c>
      <c r="D327" s="231" t="str">
        <f>V303</f>
        <v>Hall Bayer</v>
      </c>
      <c r="E327" s="231"/>
      <c r="F327" s="75">
        <v>60</v>
      </c>
      <c r="G327" s="65" t="s">
        <v>17</v>
      </c>
      <c r="H327" s="76">
        <v>74</v>
      </c>
      <c r="I327" s="231" t="str">
        <f>V297</f>
        <v>Um só FC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 x14ac:dyDescent="0.25">
      <c r="C328" s="70">
        <f>IF(OR(F328="",H328=""),"",IF(F328=H328,1,IF(F328&lt;H328,0,IF(F328-H328&lt;10,2,IF(F328&gt;H328,3,SE)))))</f>
        <v>2</v>
      </c>
      <c r="D328" s="231" t="str">
        <f>V302</f>
        <v>Fluturo97</v>
      </c>
      <c r="E328" s="231"/>
      <c r="F328" s="76">
        <v>35</v>
      </c>
      <c r="G328" s="65" t="s">
        <v>17</v>
      </c>
      <c r="H328" s="75">
        <v>29</v>
      </c>
      <c r="I328" s="231" t="str">
        <f>V300</f>
        <v>Sizas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 x14ac:dyDescent="0.25">
      <c r="C329" s="70">
        <f>IF(OR(F329="",H329=""),"",IF(F329=H329,1,IF(F329&lt;H329,0,IF(F329-H329&lt;10,2,IF(F329&gt;H329,3,SE)))))</f>
        <v>3</v>
      </c>
      <c r="D329" s="231" t="str">
        <f>V301</f>
        <v>C.R. Trollers</v>
      </c>
      <c r="E329" s="231"/>
      <c r="F329" s="76">
        <v>62</v>
      </c>
      <c r="G329" s="65" t="s">
        <v>17</v>
      </c>
      <c r="H329" s="75">
        <v>24</v>
      </c>
      <c r="I329" s="231" t="str">
        <f>V299</f>
        <v>team Z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 x14ac:dyDescent="0.3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 x14ac:dyDescent="0.25">
      <c r="C331" s="70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 x14ac:dyDescent="0.3">
      <c r="C332" s="70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 x14ac:dyDescent="0.25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 x14ac:dyDescent="0.25">
      <c r="C334" s="70">
        <f>IF(OR(F334="",H334=""),"",IF(F334=H334,1,IF(F334&lt;H334,0,IF(F334-H334&lt;10,2,IF(F334&gt;H334,3,SE)))))</f>
        <v>3</v>
      </c>
      <c r="D334" s="231" t="str">
        <f>V304</f>
        <v>Bruno Duim FC</v>
      </c>
      <c r="E334" s="231"/>
      <c r="F334" s="76">
        <v>59</v>
      </c>
      <c r="G334" s="58" t="s">
        <v>17</v>
      </c>
      <c r="H334" s="75">
        <v>30</v>
      </c>
      <c r="I334" s="231" t="str">
        <f>V299</f>
        <v>team Z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 x14ac:dyDescent="0.25">
      <c r="C335" s="70">
        <f>IF(OR(F335="",H335=""),"",IF(F335=H335,1,IF(F335&lt;H335,0,IF(F335-H335&lt;10,2,IF(F335&gt;H335,3,SE)))))</f>
        <v>3</v>
      </c>
      <c r="D335" s="231" t="str">
        <f>V303</f>
        <v>Hall Bayer</v>
      </c>
      <c r="E335" s="231"/>
      <c r="F335" s="76">
        <v>54</v>
      </c>
      <c r="G335" s="58" t="s">
        <v>17</v>
      </c>
      <c r="H335" s="75">
        <v>31</v>
      </c>
      <c r="I335" s="231" t="str">
        <f>V300</f>
        <v>Sizas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 x14ac:dyDescent="0.25">
      <c r="C336" s="70">
        <f>IF(OR(F336="",H336=""),"",IF(F336=H336,1,IF(F336&lt;H336,0,IF(F336-H336&lt;10,2,IF(F336&gt;H336,3,SE)))))</f>
        <v>0</v>
      </c>
      <c r="D336" s="231" t="str">
        <f>V302</f>
        <v>Fluturo97</v>
      </c>
      <c r="E336" s="231"/>
      <c r="F336" s="75">
        <v>39</v>
      </c>
      <c r="G336" s="58" t="s">
        <v>17</v>
      </c>
      <c r="H336" s="76">
        <v>45</v>
      </c>
      <c r="I336" s="231" t="str">
        <f>V297</f>
        <v>Um só FC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 x14ac:dyDescent="0.25">
      <c r="C337" s="70">
        <f>IF(OR(F337="",H337=""),"",IF(F337=H337,1,IF(F337&lt;H337,0,IF(F337-H337&lt;10,2,IF(F337&gt;H337,3,SE)))))</f>
        <v>3</v>
      </c>
      <c r="D337" s="231" t="str">
        <f>V301</f>
        <v>C.R. Trollers</v>
      </c>
      <c r="E337" s="231"/>
      <c r="F337" s="76">
        <v>50</v>
      </c>
      <c r="G337" s="58" t="s">
        <v>17</v>
      </c>
      <c r="H337" s="75">
        <v>40</v>
      </c>
      <c r="I337" s="231" t="str">
        <f>V298</f>
        <v>Perucelo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 x14ac:dyDescent="0.3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 x14ac:dyDescent="0.25">
      <c r="C339" s="70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 x14ac:dyDescent="0.3">
      <c r="C340" s="70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 x14ac:dyDescent="0.25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 x14ac:dyDescent="0.25">
      <c r="C342" s="70">
        <f>IF(OR(F342="",H342=""),"",IF(F342=H342,1,IF(F342&lt;H342,0,IF(F342-H342&lt;10,2,IF(F342&gt;H342,3,SE)))))</f>
        <v>3</v>
      </c>
      <c r="D342" s="231" t="str">
        <f>V304</f>
        <v>Bruno Duim FC</v>
      </c>
      <c r="E342" s="231"/>
      <c r="F342" s="76">
        <v>52</v>
      </c>
      <c r="G342" s="65" t="s">
        <v>17</v>
      </c>
      <c r="H342" s="75">
        <v>40</v>
      </c>
      <c r="I342" s="231" t="str">
        <f>V301</f>
        <v>C.R. Trollers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 x14ac:dyDescent="0.25">
      <c r="C343" s="70">
        <f>IF(OR(F343="",H343=""),"",IF(F343=H343,1,IF(F343&lt;H343,0,IF(F343-H343&lt;10,2,IF(F343&gt;H343,3,SE)))))</f>
        <v>0</v>
      </c>
      <c r="D343" s="231" t="str">
        <f>V303</f>
        <v>Hall Bayer</v>
      </c>
      <c r="E343" s="231"/>
      <c r="F343" s="75">
        <v>33</v>
      </c>
      <c r="G343" s="65" t="s">
        <v>17</v>
      </c>
      <c r="H343" s="76">
        <v>38</v>
      </c>
      <c r="I343" s="231" t="str">
        <f>V302</f>
        <v>Fluturo97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 x14ac:dyDescent="0.25">
      <c r="C344" s="70">
        <f>IF(OR(F344="",H344=""),"",IF(F344=H344,1,IF(F344&lt;H344,0,IF(F344-H344&lt;10,2,IF(F344&gt;H344,3,SE)))))</f>
        <v>0</v>
      </c>
      <c r="D344" s="231" t="str">
        <f>V300</f>
        <v>Sizas</v>
      </c>
      <c r="E344" s="231"/>
      <c r="F344" s="75">
        <v>30</v>
      </c>
      <c r="G344" s="65" t="s">
        <v>17</v>
      </c>
      <c r="H344" s="76">
        <v>52</v>
      </c>
      <c r="I344" s="231" t="str">
        <f>V297</f>
        <v>Um só FC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 x14ac:dyDescent="0.25">
      <c r="C345" s="70">
        <f>IF(OR(F345="",H345=""),"",IF(F345=H345,1,IF(F345&lt;H345,0,IF(F345-H345&lt;10,2,IF(F345&gt;H345,3,SE)))))</f>
        <v>3</v>
      </c>
      <c r="D345" s="231" t="str">
        <f>V299</f>
        <v>team Z</v>
      </c>
      <c r="E345" s="231"/>
      <c r="F345" s="76">
        <v>46</v>
      </c>
      <c r="G345" s="65" t="s">
        <v>17</v>
      </c>
      <c r="H345" s="75">
        <v>22</v>
      </c>
      <c r="I345" s="231" t="str">
        <f>V298</f>
        <v>Perucelo f.C.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 x14ac:dyDescent="0.3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 x14ac:dyDescent="0.25">
      <c r="C347" s="70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 x14ac:dyDescent="0.3">
      <c r="C348" s="70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 x14ac:dyDescent="0.25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 x14ac:dyDescent="0.25">
      <c r="C350" s="70">
        <f>IF(OR(F350="",H350=""),"",IF(F350=H350,1,IF(F350&lt;H350,0,IF(F350-H350&lt;10,2,IF(F350&gt;H350,3,SE)))))</f>
        <v>3</v>
      </c>
      <c r="D350" s="231" t="str">
        <f>V304</f>
        <v>Bruno Duim FC</v>
      </c>
      <c r="E350" s="231"/>
      <c r="F350" s="76">
        <v>67</v>
      </c>
      <c r="G350" s="58" t="s">
        <v>17</v>
      </c>
      <c r="H350" s="75">
        <v>57</v>
      </c>
      <c r="I350" s="231" t="str">
        <f>V302</f>
        <v>Fluturo97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 x14ac:dyDescent="0.25">
      <c r="C351" s="70">
        <f>IF(OR(F351="",H351=""),"",IF(F351=H351,1,IF(F351&lt;H351,0,IF(F351-H351&lt;10,2,IF(F351&gt;H351,3,SE)))))</f>
        <v>3</v>
      </c>
      <c r="D351" s="231" t="str">
        <f>V303</f>
        <v>Hall Bayer</v>
      </c>
      <c r="E351" s="231"/>
      <c r="F351" s="76">
        <v>73</v>
      </c>
      <c r="G351" s="58" t="s">
        <v>17</v>
      </c>
      <c r="H351" s="75">
        <v>56</v>
      </c>
      <c r="I351" s="231" t="str">
        <f>V301</f>
        <v>C.R. Trollers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 x14ac:dyDescent="0.25">
      <c r="C352" s="70">
        <f>IF(OR(F352="",H352=""),"",IF(F352=H352,1,IF(F352&lt;H352,0,IF(F352-H352&lt;10,2,IF(F352&gt;H352,3,SE)))))</f>
        <v>0</v>
      </c>
      <c r="D352" s="231" t="str">
        <f>V300</f>
        <v>Sizas</v>
      </c>
      <c r="E352" s="231"/>
      <c r="F352" s="75">
        <v>27</v>
      </c>
      <c r="G352" s="58" t="s">
        <v>17</v>
      </c>
      <c r="H352" s="76">
        <v>39</v>
      </c>
      <c r="I352" s="231" t="str">
        <f>V298</f>
        <v>Perucelo f.C.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 x14ac:dyDescent="0.25">
      <c r="C353" s="70">
        <f>IF(OR(F353="",H353=""),"",IF(F353=H353,1,IF(F353&lt;H353,0,IF(F353-H353&lt;10,2,IF(F353&gt;H353,3,SE)))))</f>
        <v>3</v>
      </c>
      <c r="D353" s="231" t="str">
        <f>V299</f>
        <v>team Z</v>
      </c>
      <c r="E353" s="231"/>
      <c r="F353" s="76">
        <v>112</v>
      </c>
      <c r="G353" s="58" t="s">
        <v>17</v>
      </c>
      <c r="H353" s="75">
        <v>46</v>
      </c>
      <c r="I353" s="231" t="str">
        <f>V297</f>
        <v>Um só FC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 x14ac:dyDescent="0.3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 x14ac:dyDescent="0.25">
      <c r="C355" s="70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 x14ac:dyDescent="0.3">
      <c r="C356" s="70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 x14ac:dyDescent="0.25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 x14ac:dyDescent="0.25">
      <c r="C358" s="70">
        <f>IF(OR(F358="",H358=""),"",IF(F358=H358,1,IF(F358&lt;H358,0,IF(F358-H358&lt;10,2,IF(F358&gt;H358,3,SE)))))</f>
        <v>0</v>
      </c>
      <c r="D358" s="231" t="str">
        <f>V304</f>
        <v>Bruno Duim FC</v>
      </c>
      <c r="E358" s="231"/>
      <c r="F358" s="75">
        <v>40</v>
      </c>
      <c r="G358" s="58" t="s">
        <v>17</v>
      </c>
      <c r="H358" s="76">
        <v>42</v>
      </c>
      <c r="I358" s="231" t="str">
        <f>V303</f>
        <v>Hall Bayer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 x14ac:dyDescent="0.25">
      <c r="C359" s="70">
        <f>IF(OR(F359="",H359=""),"",IF(F359=H359,1,IF(F359&lt;H359,0,IF(F359-H359&lt;10,2,IF(F359&gt;H359,3,SE)))))</f>
        <v>2</v>
      </c>
      <c r="D359" s="231" t="str">
        <f>V302</f>
        <v>Fluturo97</v>
      </c>
      <c r="E359" s="231"/>
      <c r="F359" s="76">
        <v>28</v>
      </c>
      <c r="G359" s="58" t="s">
        <v>17</v>
      </c>
      <c r="H359" s="75">
        <v>26</v>
      </c>
      <c r="I359" s="310" t="str">
        <f>V301</f>
        <v>C.R. Trollers</v>
      </c>
      <c r="J359" s="310"/>
      <c r="K359" s="310"/>
      <c r="L359" s="310"/>
      <c r="M359" s="310"/>
      <c r="N359" s="310"/>
      <c r="O359" s="310"/>
      <c r="P359" s="310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 x14ac:dyDescent="0.25">
      <c r="C360" s="70">
        <f>IF(OR(F360="",H360=""),"",IF(F360=H360,1,IF(F360&lt;H360,0,IF(F360-H360&lt;10,2,IF(F360&gt;H360,3,SE)))))</f>
        <v>0</v>
      </c>
      <c r="D360" s="231" t="str">
        <f>V300</f>
        <v>Sizas</v>
      </c>
      <c r="E360" s="231"/>
      <c r="F360" s="75">
        <v>32</v>
      </c>
      <c r="G360" s="58" t="s">
        <v>17</v>
      </c>
      <c r="H360" s="76">
        <v>36</v>
      </c>
      <c r="I360" s="231" t="str">
        <f>V299</f>
        <v>team Z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 x14ac:dyDescent="0.25">
      <c r="C361" s="70">
        <f>IF(OR(F361="",H361=""),"",IF(F361=H361,1,IF(F361&lt;H361,0,IF(F361-H361&lt;10,2,IF(F361&gt;H361,3,SE)))))</f>
        <v>2</v>
      </c>
      <c r="D361" s="231" t="str">
        <f>V298</f>
        <v>Perucelo f.C.</v>
      </c>
      <c r="E361" s="231"/>
      <c r="F361" s="76">
        <v>32</v>
      </c>
      <c r="G361" s="58" t="s">
        <v>17</v>
      </c>
      <c r="H361" s="75">
        <v>25</v>
      </c>
      <c r="I361" s="231" t="str">
        <f>V297</f>
        <v>Um só FC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 x14ac:dyDescent="0.3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 x14ac:dyDescent="0.25">
      <c r="C363" s="70" t="str">
        <f>IF(OR(F363="",H363=""),"",IF(F363=H363,1,IF(F363&lt;H363,0,IF(F363-H363&lt;10,2,IF(F363&gt;H363,3,SE)))))</f>
        <v/>
      </c>
      <c r="D363" s="232" t="s">
        <v>246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 x14ac:dyDescent="0.3">
      <c r="C364" s="70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 x14ac:dyDescent="0.3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39" t="s">
        <v>12</v>
      </c>
      <c r="G365" s="239"/>
      <c r="H365" s="311" t="s">
        <v>309</v>
      </c>
      <c r="I365" s="311"/>
      <c r="J365" s="311" t="s">
        <v>310</v>
      </c>
      <c r="K365" s="311"/>
      <c r="L365" s="239" t="s">
        <v>174</v>
      </c>
      <c r="M365" s="290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 x14ac:dyDescent="0.25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28">
        <f>VLOOKUP(AC366,$U$365:$AB$373,3)</f>
        <v>17</v>
      </c>
      <c r="G366" s="228"/>
      <c r="H366" s="229">
        <f>VLOOKUP(AC366,$U$365:$AB$373,4)</f>
        <v>476</v>
      </c>
      <c r="I366" s="229"/>
      <c r="J366" s="229">
        <f>VLOOKUP(AC366,$U$365:$AB$373,5)</f>
        <v>367</v>
      </c>
      <c r="K366" s="229"/>
      <c r="L366" s="229">
        <f>VLOOKUP(AC366,$U$365:$AB$373,6)</f>
        <v>109</v>
      </c>
      <c r="M366" s="230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 x14ac:dyDescent="0.25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25">
        <f t="shared" ref="F367:F373" si="47">VLOOKUP(AC367,$U$365:$AB$373,3)</f>
        <v>14</v>
      </c>
      <c r="G367" s="225"/>
      <c r="H367" s="226">
        <f t="shared" ref="H367:H373" si="48">VLOOKUP(AC367,$U$365:$AB$373,4)</f>
        <v>432</v>
      </c>
      <c r="I367" s="226"/>
      <c r="J367" s="226">
        <f t="shared" ref="J367:J373" si="49">VLOOKUP(AC367,$U$365:$AB$373,5)</f>
        <v>362</v>
      </c>
      <c r="K367" s="226"/>
      <c r="L367" s="226">
        <f t="shared" ref="L367:L373" si="50">VLOOKUP(AC367,$U$365:$AB$373,6)</f>
        <v>70</v>
      </c>
      <c r="M367" s="227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 x14ac:dyDescent="0.25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25">
        <f t="shared" si="47"/>
        <v>9</v>
      </c>
      <c r="G368" s="225"/>
      <c r="H368" s="226">
        <f t="shared" si="48"/>
        <v>398</v>
      </c>
      <c r="I368" s="226"/>
      <c r="J368" s="226">
        <f t="shared" si="49"/>
        <v>363</v>
      </c>
      <c r="K368" s="226"/>
      <c r="L368" s="226">
        <f t="shared" si="50"/>
        <v>35</v>
      </c>
      <c r="M368" s="227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 x14ac:dyDescent="0.25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25">
        <f t="shared" si="47"/>
        <v>9</v>
      </c>
      <c r="G369" s="225"/>
      <c r="H369" s="226">
        <f t="shared" si="48"/>
        <v>412</v>
      </c>
      <c r="I369" s="226"/>
      <c r="J369" s="226">
        <f t="shared" si="49"/>
        <v>448</v>
      </c>
      <c r="K369" s="226"/>
      <c r="L369" s="226">
        <f t="shared" si="50"/>
        <v>-36</v>
      </c>
      <c r="M369" s="227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 x14ac:dyDescent="0.25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7">
        <f t="shared" si="47"/>
        <v>8</v>
      </c>
      <c r="G370" s="247"/>
      <c r="H370" s="301">
        <f t="shared" si="48"/>
        <v>292</v>
      </c>
      <c r="I370" s="301"/>
      <c r="J370" s="301">
        <f t="shared" si="49"/>
        <v>314</v>
      </c>
      <c r="K370" s="301"/>
      <c r="L370" s="301">
        <f t="shared" si="50"/>
        <v>-22</v>
      </c>
      <c r="M370" s="307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 x14ac:dyDescent="0.25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7">
        <f t="shared" si="47"/>
        <v>6</v>
      </c>
      <c r="G371" s="247"/>
      <c r="H371" s="301">
        <f t="shared" si="48"/>
        <v>376</v>
      </c>
      <c r="I371" s="301"/>
      <c r="J371" s="301">
        <f t="shared" si="49"/>
        <v>391</v>
      </c>
      <c r="K371" s="301"/>
      <c r="L371" s="301">
        <f t="shared" si="50"/>
        <v>-15</v>
      </c>
      <c r="M371" s="307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 x14ac:dyDescent="0.25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7">
        <f t="shared" si="47"/>
        <v>6</v>
      </c>
      <c r="G372" s="247"/>
      <c r="H372" s="301">
        <f t="shared" si="48"/>
        <v>358</v>
      </c>
      <c r="I372" s="301"/>
      <c r="J372" s="301">
        <f t="shared" si="49"/>
        <v>439</v>
      </c>
      <c r="K372" s="301"/>
      <c r="L372" s="301">
        <f t="shared" si="50"/>
        <v>-81</v>
      </c>
      <c r="M372" s="307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 x14ac:dyDescent="0.3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49">
        <f t="shared" si="47"/>
        <v>5</v>
      </c>
      <c r="G373" s="249"/>
      <c r="H373" s="291">
        <f t="shared" si="48"/>
        <v>404</v>
      </c>
      <c r="I373" s="291"/>
      <c r="J373" s="291">
        <f t="shared" si="49"/>
        <v>450</v>
      </c>
      <c r="K373" s="291"/>
      <c r="L373" s="291">
        <f t="shared" si="50"/>
        <v>-46</v>
      </c>
      <c r="M373" s="308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 x14ac:dyDescent="0.25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 x14ac:dyDescent="0.3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 x14ac:dyDescent="0.25">
      <c r="C376" s="70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 x14ac:dyDescent="0.3">
      <c r="C377" s="70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 x14ac:dyDescent="0.25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 x14ac:dyDescent="0.25">
      <c r="C379" s="70">
        <f>IF(OR(F379="",H379=""),"",IF(F379=H379,1,IF(F379&lt;H379,0,IF(F379-H379&lt;10,2,IF(F379&gt;H379,3,SE)))))</f>
        <v>0</v>
      </c>
      <c r="D379" s="231" t="str">
        <f>V373</f>
        <v>Restricted Orang FC</v>
      </c>
      <c r="E379" s="231"/>
      <c r="F379" s="75">
        <v>31</v>
      </c>
      <c r="G379" s="58" t="s">
        <v>17</v>
      </c>
      <c r="H379" s="76">
        <v>54</v>
      </c>
      <c r="I379" s="231" t="str">
        <f>V369</f>
        <v>G.Santana EC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 x14ac:dyDescent="0.25">
      <c r="C380" s="70">
        <f>IF(OR(F380="",H380=""),"",IF(F380=H380,1,IF(F380&lt;H380,0,IF(F380-H380&lt;10,2,IF(F380&gt;H380,3,SE)))))</f>
        <v>0</v>
      </c>
      <c r="D380" s="231" t="str">
        <f>V372</f>
        <v>VivaCR.FC</v>
      </c>
      <c r="E380" s="231"/>
      <c r="F380" s="75">
        <v>41</v>
      </c>
      <c r="G380" s="58" t="s">
        <v>17</v>
      </c>
      <c r="H380" s="76">
        <v>67</v>
      </c>
      <c r="I380" s="231" t="str">
        <f>V368</f>
        <v>E-FIT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 x14ac:dyDescent="0.25">
      <c r="C381" s="70">
        <f>IF(OR(F381="",H381=""),"",IF(F381=H381,1,IF(F381&lt;H381,0,IF(F381-H381&lt;10,2,IF(F381&gt;H381,3,SE)))))</f>
        <v>0</v>
      </c>
      <c r="D381" s="231" t="str">
        <f>V371</f>
        <v>CR FLASHOW 11</v>
      </c>
      <c r="E381" s="231"/>
      <c r="F381" s="75">
        <v>33</v>
      </c>
      <c r="G381" s="58" t="s">
        <v>17</v>
      </c>
      <c r="H381" s="76">
        <v>40</v>
      </c>
      <c r="I381" s="231" t="str">
        <f>V367</f>
        <v>Levi*s FC 10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 x14ac:dyDescent="0.25">
      <c r="C382" s="70">
        <f>IF(OR(F382="",H382=""),"",IF(F382=H382,1,IF(F382&lt;H382,0,IF(F382-H382&lt;10,2,IF(F382&gt;H382,3,SE)))))</f>
        <v>0</v>
      </c>
      <c r="D382" s="231" t="str">
        <f>V370</f>
        <v>Ninguem Dorme SBC</v>
      </c>
      <c r="E382" s="231"/>
      <c r="F382" s="75">
        <v>32</v>
      </c>
      <c r="G382" s="58" t="s">
        <v>17</v>
      </c>
      <c r="H382" s="76">
        <v>39</v>
      </c>
      <c r="I382" s="231" t="str">
        <f>V366</f>
        <v>Xavecos UFC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 x14ac:dyDescent="0.3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 x14ac:dyDescent="0.25">
      <c r="C384" s="70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 x14ac:dyDescent="0.3">
      <c r="C385" s="70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 x14ac:dyDescent="0.25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 x14ac:dyDescent="0.25">
      <c r="C387" s="70">
        <f>IF(OR(F387="",H387=""),"",IF(F387=H387,1,IF(F387&lt;H387,0,IF(F387-H387&lt;10,2,IF(F387&gt;H387,3,SE)))))</f>
        <v>0</v>
      </c>
      <c r="D387" s="231" t="str">
        <f>V373</f>
        <v>Restricted Orang FC</v>
      </c>
      <c r="E387" s="231"/>
      <c r="F387" s="75">
        <v>29</v>
      </c>
      <c r="G387" s="58" t="s">
        <v>17</v>
      </c>
      <c r="H387" s="76">
        <v>77</v>
      </c>
      <c r="I387" s="231" t="str">
        <f>V366</f>
        <v>Xavecos UFC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 x14ac:dyDescent="0.25">
      <c r="C388" s="70">
        <f>IF(OR(F388="",H388=""),"",IF(F388=H388,1,IF(F388&lt;H388,0,IF(F388-H388&lt;10,2,IF(F388&gt;H388,3,SE)))))</f>
        <v>0</v>
      </c>
      <c r="D388" s="231" t="str">
        <f>V372</f>
        <v>VivaCR.FC</v>
      </c>
      <c r="E388" s="231"/>
      <c r="F388" s="75">
        <v>92</v>
      </c>
      <c r="G388" s="58" t="s">
        <v>17</v>
      </c>
      <c r="H388" s="76">
        <v>93</v>
      </c>
      <c r="I388" s="231" t="str">
        <f>V367</f>
        <v>Levi*s FC 10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 x14ac:dyDescent="0.25">
      <c r="C389" s="70">
        <f>IF(OR(F389="",H389=""),"",IF(F389=H389,1,IF(F389&lt;H389,0,IF(F389-H389&lt;10,2,IF(F389&gt;H389,3,SE)))))</f>
        <v>3</v>
      </c>
      <c r="D389" s="231" t="str">
        <f>V371</f>
        <v>CR FLASHOW 11</v>
      </c>
      <c r="E389" s="231"/>
      <c r="F389" s="76">
        <v>81</v>
      </c>
      <c r="G389" s="58" t="s">
        <v>17</v>
      </c>
      <c r="H389" s="75">
        <v>55</v>
      </c>
      <c r="I389" s="231" t="str">
        <f>V368</f>
        <v>E-FIT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 x14ac:dyDescent="0.25">
      <c r="C390" s="70">
        <f>IF(OR(F390="",H390=""),"",IF(F390=H390,1,IF(F390&lt;H390,0,IF(F390-H390&lt;10,2,IF(F390&gt;H390,3,SE)))))</f>
        <v>3</v>
      </c>
      <c r="D390" s="231" t="str">
        <f>V370</f>
        <v>Ninguem Dorme SBC</v>
      </c>
      <c r="E390" s="231"/>
      <c r="F390" s="76">
        <v>60</v>
      </c>
      <c r="G390" s="58" t="s">
        <v>17</v>
      </c>
      <c r="H390" s="75">
        <v>46</v>
      </c>
      <c r="I390" s="231" t="str">
        <f>V369</f>
        <v>G.Santana EC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 x14ac:dyDescent="0.3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 x14ac:dyDescent="0.25">
      <c r="C392" s="70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 x14ac:dyDescent="0.3">
      <c r="C393" s="70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 x14ac:dyDescent="0.25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 x14ac:dyDescent="0.25">
      <c r="C395" s="70">
        <f>IF(OR(F395="",H395=""),"",IF(F395=H395,1,IF(F395&lt;H395,0,IF(F395-H395&lt;10,2,IF(F395&gt;H395,3,SE)))))</f>
        <v>0</v>
      </c>
      <c r="D395" s="231" t="str">
        <f>V373</f>
        <v>Restricted Orang FC</v>
      </c>
      <c r="E395" s="231"/>
      <c r="F395" s="75">
        <v>44</v>
      </c>
      <c r="G395" s="65" t="s">
        <v>17</v>
      </c>
      <c r="H395" s="76">
        <v>60</v>
      </c>
      <c r="I395" s="231" t="str">
        <f>V367</f>
        <v>Levi*s FC 10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 x14ac:dyDescent="0.25">
      <c r="C396" s="70">
        <f>IF(OR(F396="",H396=""),"",IF(F396=H396,1,IF(F396&lt;H396,0,IF(F396-H396&lt;10,2,IF(F396&gt;H396,3,SE)))))</f>
        <v>3</v>
      </c>
      <c r="D396" s="231" t="str">
        <f>V372</f>
        <v>VivaCR.FC</v>
      </c>
      <c r="E396" s="231"/>
      <c r="F396" s="76">
        <v>48</v>
      </c>
      <c r="G396" s="65" t="s">
        <v>17</v>
      </c>
      <c r="H396" s="75">
        <v>33</v>
      </c>
      <c r="I396" s="231" t="str">
        <f>V366</f>
        <v>Xavecos UFC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 x14ac:dyDescent="0.25">
      <c r="C397" s="70">
        <f>IF(OR(F397="",H397=""),"",IF(F397=H397,1,IF(F397&lt;H397,0,IF(F397-H397&lt;10,2,IF(F397&gt;H397,3,SE)))))</f>
        <v>3</v>
      </c>
      <c r="D397" s="231" t="str">
        <f>V371</f>
        <v>CR FLASHOW 11</v>
      </c>
      <c r="E397" s="231"/>
      <c r="F397" s="76">
        <v>89</v>
      </c>
      <c r="G397" s="65" t="s">
        <v>17</v>
      </c>
      <c r="H397" s="75">
        <v>75</v>
      </c>
      <c r="I397" s="231" t="str">
        <f>V369</f>
        <v>G.Santana EC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 x14ac:dyDescent="0.25">
      <c r="C398" s="70">
        <f>IF(OR(F398="",H398=""),"",IF(F398=H398,1,IF(F398&lt;H398,0,IF(F398-H398&lt;10,2,IF(F398&gt;H398,3,SE)))))</f>
        <v>2</v>
      </c>
      <c r="D398" s="231" t="str">
        <f>V370</f>
        <v>Ninguem Dorme SBC</v>
      </c>
      <c r="E398" s="231"/>
      <c r="F398" s="76">
        <v>77</v>
      </c>
      <c r="G398" s="65" t="s">
        <v>17</v>
      </c>
      <c r="H398" s="75">
        <v>75</v>
      </c>
      <c r="I398" s="231" t="str">
        <f>V368</f>
        <v>E-FIT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 x14ac:dyDescent="0.3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 x14ac:dyDescent="0.25">
      <c r="C400" s="70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 x14ac:dyDescent="0.3">
      <c r="C401" s="70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 x14ac:dyDescent="0.25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 x14ac:dyDescent="0.25">
      <c r="C403" s="70">
        <f>IF(OR(F403="",H403=""),"",IF(F403=H403,1,IF(F403&lt;H403,0,IF(F403-H403&lt;10,2,IF(F403&gt;H403,3,SE)))))</f>
        <v>0</v>
      </c>
      <c r="D403" s="231" t="str">
        <f>V373</f>
        <v>Restricted Orang FC</v>
      </c>
      <c r="E403" s="231"/>
      <c r="F403" s="75">
        <v>50</v>
      </c>
      <c r="G403" s="58" t="s">
        <v>17</v>
      </c>
      <c r="H403" s="76">
        <v>60</v>
      </c>
      <c r="I403" s="231" t="str">
        <f>V368</f>
        <v>E-FIT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 x14ac:dyDescent="0.25">
      <c r="C404" s="70">
        <f>IF(OR(F404="",H404=""),"",IF(F404=H404,1,IF(F404&lt;H404,0,IF(F404-H404&lt;10,2,IF(F404&gt;H404,3,SE)))))</f>
        <v>3</v>
      </c>
      <c r="D404" s="231" t="str">
        <f>V372</f>
        <v>VivaCR.FC</v>
      </c>
      <c r="E404" s="231"/>
      <c r="F404" s="76">
        <v>57</v>
      </c>
      <c r="G404" s="58" t="s">
        <v>17</v>
      </c>
      <c r="H404" s="75">
        <v>41</v>
      </c>
      <c r="I404" s="231" t="str">
        <f>V369</f>
        <v>G.Santana EC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 x14ac:dyDescent="0.25">
      <c r="C405" s="70">
        <f>IF(OR(F405="",H405=""),"",IF(F405=H405,1,IF(F405&lt;H405,0,IF(F405-H405&lt;10,2,IF(F405&gt;H405,3,SE)))))</f>
        <v>3</v>
      </c>
      <c r="D405" s="231" t="str">
        <f>V371</f>
        <v>CR FLASHOW 11</v>
      </c>
      <c r="E405" s="231"/>
      <c r="F405" s="76">
        <v>34</v>
      </c>
      <c r="G405" s="58" t="s">
        <v>17</v>
      </c>
      <c r="H405" s="75">
        <v>22</v>
      </c>
      <c r="I405" s="231" t="str">
        <f>V366</f>
        <v>Xavecos UFC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 x14ac:dyDescent="0.25">
      <c r="C406" s="70">
        <f>IF(OR(F406="",H406=""),"",IF(F406=H406,1,IF(F406&lt;H406,0,IF(F406-H406&lt;10,2,IF(F406&gt;H406,3,SE)))))</f>
        <v>0</v>
      </c>
      <c r="D406" s="231" t="str">
        <f>V370</f>
        <v>Ninguem Dorme SBC</v>
      </c>
      <c r="E406" s="231"/>
      <c r="F406" s="75">
        <v>51</v>
      </c>
      <c r="G406" s="58" t="s">
        <v>17</v>
      </c>
      <c r="H406" s="76">
        <v>66</v>
      </c>
      <c r="I406" s="231" t="str">
        <f>V367</f>
        <v>Levi*s FC 10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 x14ac:dyDescent="0.3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 x14ac:dyDescent="0.25">
      <c r="C408" s="70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 x14ac:dyDescent="0.3">
      <c r="C409" s="70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 x14ac:dyDescent="0.25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 x14ac:dyDescent="0.25">
      <c r="C411" s="70">
        <f>IF(OR(F411="",H411=""),"",IF(F411=H411,1,IF(F411&lt;H411,0,IF(F411-H411&lt;10,2,IF(F411&gt;H411,3,SE)))))</f>
        <v>3</v>
      </c>
      <c r="D411" s="231" t="str">
        <f>V373</f>
        <v>Restricted Orang FC</v>
      </c>
      <c r="E411" s="231"/>
      <c r="F411" s="76">
        <v>69</v>
      </c>
      <c r="G411" s="58" t="s">
        <v>17</v>
      </c>
      <c r="H411" s="75">
        <v>59</v>
      </c>
      <c r="I411" s="231" t="str">
        <f>V370</f>
        <v>Ninguem Dorme SBC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 x14ac:dyDescent="0.25">
      <c r="C412" s="70">
        <f>IF(OR(F412="",H412=""),"",IF(F412=H412,1,IF(F412&lt;H412,0,IF(F412-H412&lt;10,2,IF(F412&gt;H412,3,SE)))))</f>
        <v>0</v>
      </c>
      <c r="D412" s="231" t="str">
        <f>V372</f>
        <v>VivaCR.FC</v>
      </c>
      <c r="E412" s="231"/>
      <c r="F412" s="75">
        <v>42</v>
      </c>
      <c r="G412" s="58" t="s">
        <v>17</v>
      </c>
      <c r="H412" s="76">
        <v>87</v>
      </c>
      <c r="I412" s="231" t="str">
        <f>V371</f>
        <v>CR FLASHOW 11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 x14ac:dyDescent="0.25">
      <c r="C413" s="70">
        <f>IF(OR(F413="",H413=""),"",IF(F413=H413,1,IF(F413&lt;H413,0,IF(F413-H413&lt;10,2,IF(F413&gt;H413,3,SE)))))</f>
        <v>0</v>
      </c>
      <c r="D413" s="231" t="str">
        <f>V369</f>
        <v>G.Santana EC</v>
      </c>
      <c r="E413" s="231"/>
      <c r="F413" s="75">
        <v>47</v>
      </c>
      <c r="G413" s="58" t="s">
        <v>17</v>
      </c>
      <c r="H413" s="76">
        <v>64</v>
      </c>
      <c r="I413" s="231" t="str">
        <f>V366</f>
        <v>Xavecos UFC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 x14ac:dyDescent="0.25">
      <c r="C414" s="70">
        <f>IF(OR(F414="",H414=""),"",IF(F414=H414,1,IF(F414&lt;H414,0,IF(F414-H414&lt;10,2,IF(F414&gt;H414,3,SE)))))</f>
        <v>0</v>
      </c>
      <c r="D414" s="231" t="str">
        <f>V368</f>
        <v>E-FIT</v>
      </c>
      <c r="E414" s="231"/>
      <c r="F414" s="75">
        <v>42</v>
      </c>
      <c r="G414" s="58" t="s">
        <v>17</v>
      </c>
      <c r="H414" s="76">
        <v>44</v>
      </c>
      <c r="I414" s="231" t="str">
        <f>V367</f>
        <v>Levi*s FC 10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 x14ac:dyDescent="0.3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 x14ac:dyDescent="0.25">
      <c r="C416" s="70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 x14ac:dyDescent="0.3">
      <c r="C417" s="70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 x14ac:dyDescent="0.25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 x14ac:dyDescent="0.25">
      <c r="C419" s="70">
        <f>IF(OR(F419="",H419=""),"",IF(F419=H419,1,IF(F419&lt;H419,0,IF(F419-H419&lt;10,2,IF(F419&gt;H419,3,SE)))))</f>
        <v>0</v>
      </c>
      <c r="D419" s="231" t="str">
        <f>V373</f>
        <v>Restricted Orang FC</v>
      </c>
      <c r="E419" s="231"/>
      <c r="F419" s="75">
        <v>96</v>
      </c>
      <c r="G419" s="65" t="s">
        <v>17</v>
      </c>
      <c r="H419" s="76">
        <v>104</v>
      </c>
      <c r="I419" s="231" t="str">
        <f>V371</f>
        <v>CR FLASHOW 11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 x14ac:dyDescent="0.25">
      <c r="C420" s="70">
        <f>IF(OR(F420="",H420=""),"",IF(F420=H420,1,IF(F420&lt;H420,0,IF(F420-H420&lt;10,2,IF(F420&gt;H420,3,SE)))))</f>
        <v>3</v>
      </c>
      <c r="D420" s="231" t="str">
        <f>V372</f>
        <v>VivaCR.FC</v>
      </c>
      <c r="E420" s="231"/>
      <c r="F420" s="76">
        <v>107</v>
      </c>
      <c r="G420" s="65" t="s">
        <v>17</v>
      </c>
      <c r="H420" s="75">
        <v>88</v>
      </c>
      <c r="I420" s="231" t="str">
        <f>V370</f>
        <v>Ninguem Dorme SBC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 x14ac:dyDescent="0.25">
      <c r="C421" s="70">
        <f>IF(OR(F421="",H421=""),"",IF(F421=H421,1,IF(F421&lt;H421,0,IF(F421-H421&lt;10,2,IF(F421&gt;H421,3,SE)))))</f>
        <v>0</v>
      </c>
      <c r="D421" s="231" t="str">
        <f>V369</f>
        <v>G.Santana EC</v>
      </c>
      <c r="E421" s="231"/>
      <c r="F421" s="75">
        <v>76</v>
      </c>
      <c r="G421" s="65" t="s">
        <v>17</v>
      </c>
      <c r="H421" s="76">
        <v>81</v>
      </c>
      <c r="I421" s="231" t="str">
        <f>V367</f>
        <v>Levi*s FC 10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 x14ac:dyDescent="0.25">
      <c r="C422" s="70">
        <f>IF(OR(F422="",H422=""),"",IF(F422=H422,1,IF(F422&lt;H422,0,IF(F422-H422&lt;10,2,IF(F422&gt;H422,3,SE)))))</f>
        <v>3</v>
      </c>
      <c r="D422" s="231" t="str">
        <f>V368</f>
        <v>E-FIT</v>
      </c>
      <c r="E422" s="231"/>
      <c r="F422" s="76">
        <v>76</v>
      </c>
      <c r="G422" s="65" t="s">
        <v>17</v>
      </c>
      <c r="H422" s="75">
        <v>33</v>
      </c>
      <c r="I422" s="231" t="str">
        <f>V366</f>
        <v>Xavecos UFC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 x14ac:dyDescent="0.3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 x14ac:dyDescent="0.25">
      <c r="C424" s="70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 x14ac:dyDescent="0.3">
      <c r="C425" s="70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 x14ac:dyDescent="0.25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 x14ac:dyDescent="0.25">
      <c r="C427" s="70">
        <f>IF(OR(F427="",H427=""),"",IF(F427=H427,1,IF(F427&lt;H427,0,IF(F427-H427&lt;10,2,IF(F427&gt;H427,3,SE)))))</f>
        <v>3</v>
      </c>
      <c r="D427" s="231" t="str">
        <f>V373</f>
        <v>Restricted Orang FC</v>
      </c>
      <c r="E427" s="231"/>
      <c r="F427" s="92">
        <v>39</v>
      </c>
      <c r="G427" s="58" t="s">
        <v>17</v>
      </c>
      <c r="H427" s="92">
        <v>25</v>
      </c>
      <c r="I427" s="231" t="str">
        <f>V372</f>
        <v>VivaCR.FC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 x14ac:dyDescent="0.25">
      <c r="C428" s="70">
        <f>IF(OR(F428="",H428=""),"",IF(F428=H428,1,IF(F428&lt;H428,0,IF(F428-H428&lt;10,2,IF(F428&gt;H428,3,SE)))))</f>
        <v>3</v>
      </c>
      <c r="D428" s="231" t="str">
        <f>V371</f>
        <v>CR FLASHOW 11</v>
      </c>
      <c r="E428" s="231"/>
      <c r="F428" s="92">
        <v>48</v>
      </c>
      <c r="G428" s="58" t="s">
        <v>17</v>
      </c>
      <c r="H428" s="92">
        <v>37</v>
      </c>
      <c r="I428" s="231" t="str">
        <f>V370</f>
        <v>Ninguem Dorme SBC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 x14ac:dyDescent="0.25">
      <c r="C429" s="70">
        <f>IF(OR(F429="",H429=""),"",IF(F429=H429,1,IF(F429&lt;H429,0,IF(F429-H429&lt;10,2,IF(F429&gt;H429,3,SE)))))</f>
        <v>3</v>
      </c>
      <c r="D429" s="231" t="str">
        <f>V369</f>
        <v>G.Santana EC</v>
      </c>
      <c r="E429" s="231"/>
      <c r="F429" s="92">
        <v>37</v>
      </c>
      <c r="G429" s="58" t="s">
        <v>17</v>
      </c>
      <c r="H429" s="92">
        <v>23</v>
      </c>
      <c r="I429" s="231" t="str">
        <f>V368</f>
        <v>E-FIT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 x14ac:dyDescent="0.25">
      <c r="C430" s="70">
        <f>IF(OR(F430="",H430=""),"",IF(F430=H430,1,IF(F430&lt;H430,0,IF(F430-H430&lt;10,2,IF(F430&gt;H430,3,SE)))))</f>
        <v>3</v>
      </c>
      <c r="D430" s="231" t="str">
        <f>V367</f>
        <v>Levi*s FC 10</v>
      </c>
      <c r="E430" s="231"/>
      <c r="F430" s="92">
        <v>48</v>
      </c>
      <c r="G430" s="58" t="s">
        <v>17</v>
      </c>
      <c r="H430" s="92">
        <v>24</v>
      </c>
      <c r="I430" s="231" t="str">
        <f>V366</f>
        <v>Xavecos UFC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 x14ac:dyDescent="0.3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 x14ac:dyDescent="0.25">
      <c r="C432" s="70" t="str">
        <f>IF(OR(F432="",H432=""),"",IF(F432=H432,1,IF(F432&lt;H432,0,IF(F432-H432&lt;10,2,IF(F432&gt;H432,3,SE)))))</f>
        <v/>
      </c>
      <c r="D432" s="232" t="s">
        <v>247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 x14ac:dyDescent="0.3">
      <c r="C433" s="70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 x14ac:dyDescent="0.3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38" t="s">
        <v>12</v>
      </c>
      <c r="G434" s="238"/>
      <c r="H434" s="312" t="s">
        <v>309</v>
      </c>
      <c r="I434" s="312"/>
      <c r="J434" s="312" t="s">
        <v>310</v>
      </c>
      <c r="K434" s="312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 x14ac:dyDescent="0.25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28">
        <f>VLOOKUP(AC435,$U$434:$AB$442,3)</f>
        <v>14</v>
      </c>
      <c r="G435" s="228"/>
      <c r="H435" s="229">
        <f>VLOOKUP(AC435,$U$434:$AB$442,4)</f>
        <v>361</v>
      </c>
      <c r="I435" s="229"/>
      <c r="J435" s="229">
        <f>VLOOKUP(AC435,$U$434:$AB$442,5)</f>
        <v>307</v>
      </c>
      <c r="K435" s="229"/>
      <c r="L435" s="229">
        <f>VLOOKUP(AC435,$U$434:$AB$442,6)</f>
        <v>54</v>
      </c>
      <c r="M435" s="230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 x14ac:dyDescent="0.25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25">
        <f t="shared" ref="F436:F442" si="56">VLOOKUP(AC436,$U$434:$AB$442,3)</f>
        <v>13</v>
      </c>
      <c r="G436" s="225"/>
      <c r="H436" s="226">
        <f t="shared" ref="H436:H442" si="57">VLOOKUP(AC436,$U$434:$AB$442,4)</f>
        <v>274</v>
      </c>
      <c r="I436" s="226"/>
      <c r="J436" s="226">
        <f t="shared" ref="J436:J442" si="58">VLOOKUP(AC436,$U$434:$AB$442,5)</f>
        <v>275</v>
      </c>
      <c r="K436" s="226"/>
      <c r="L436" s="226">
        <f t="shared" ref="L436:L442" si="59">VLOOKUP(AC436,$U$434:$AB$442,6)</f>
        <v>-1</v>
      </c>
      <c r="M436" s="227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 x14ac:dyDescent="0.25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25">
        <f t="shared" si="56"/>
        <v>12</v>
      </c>
      <c r="G437" s="225"/>
      <c r="H437" s="226">
        <f t="shared" si="57"/>
        <v>419</v>
      </c>
      <c r="I437" s="226"/>
      <c r="J437" s="226">
        <f t="shared" si="58"/>
        <v>288</v>
      </c>
      <c r="K437" s="226"/>
      <c r="L437" s="226">
        <f t="shared" si="59"/>
        <v>131</v>
      </c>
      <c r="M437" s="227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 x14ac:dyDescent="0.25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25">
        <f t="shared" si="56"/>
        <v>11</v>
      </c>
      <c r="G438" s="225"/>
      <c r="H438" s="226">
        <f t="shared" si="57"/>
        <v>396</v>
      </c>
      <c r="I438" s="226"/>
      <c r="J438" s="226">
        <f t="shared" si="58"/>
        <v>363</v>
      </c>
      <c r="K438" s="226"/>
      <c r="L438" s="226">
        <f t="shared" si="59"/>
        <v>33</v>
      </c>
      <c r="M438" s="227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 x14ac:dyDescent="0.25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7">
        <f t="shared" si="56"/>
        <v>8</v>
      </c>
      <c r="G439" s="247"/>
      <c r="H439" s="301">
        <f t="shared" si="57"/>
        <v>380</v>
      </c>
      <c r="I439" s="301"/>
      <c r="J439" s="301">
        <f t="shared" si="58"/>
        <v>373</v>
      </c>
      <c r="K439" s="301"/>
      <c r="L439" s="301">
        <f t="shared" si="59"/>
        <v>7</v>
      </c>
      <c r="M439" s="307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 x14ac:dyDescent="0.25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7">
        <f t="shared" si="56"/>
        <v>8</v>
      </c>
      <c r="G440" s="247"/>
      <c r="H440" s="301">
        <f t="shared" si="57"/>
        <v>235</v>
      </c>
      <c r="I440" s="301"/>
      <c r="J440" s="301">
        <f t="shared" si="58"/>
        <v>308</v>
      </c>
      <c r="K440" s="301"/>
      <c r="L440" s="301">
        <f t="shared" si="59"/>
        <v>-73</v>
      </c>
      <c r="M440" s="307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 x14ac:dyDescent="0.25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7">
        <f t="shared" si="56"/>
        <v>4</v>
      </c>
      <c r="G441" s="247"/>
      <c r="H441" s="301">
        <f t="shared" si="57"/>
        <v>246</v>
      </c>
      <c r="I441" s="301"/>
      <c r="J441" s="301">
        <f t="shared" si="58"/>
        <v>358</v>
      </c>
      <c r="K441" s="301"/>
      <c r="L441" s="301">
        <f t="shared" si="59"/>
        <v>-112</v>
      </c>
      <c r="M441" s="307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 x14ac:dyDescent="0.3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49">
        <f t="shared" si="56"/>
        <v>3</v>
      </c>
      <c r="G442" s="249"/>
      <c r="H442" s="291">
        <f t="shared" si="57"/>
        <v>274</v>
      </c>
      <c r="I442" s="291"/>
      <c r="J442" s="291">
        <f t="shared" si="58"/>
        <v>297</v>
      </c>
      <c r="K442" s="291"/>
      <c r="L442" s="291">
        <f t="shared" si="59"/>
        <v>-23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 x14ac:dyDescent="0.25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 x14ac:dyDescent="0.3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 x14ac:dyDescent="0.25">
      <c r="C445" s="70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 x14ac:dyDescent="0.3">
      <c r="C446" s="70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 x14ac:dyDescent="0.25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 x14ac:dyDescent="0.25">
      <c r="C448" s="70">
        <f>IF(OR(F448="",H448=""),"",IF(F448=H448,1,IF(F448&lt;H448,0,IF(F448-H448&lt;10,2,IF(F448&gt;H448,3,SE)))))</f>
        <v>3</v>
      </c>
      <c r="D448" s="231" t="str">
        <f>V442</f>
        <v>Atlético Bempostense</v>
      </c>
      <c r="E448" s="231"/>
      <c r="F448" s="76">
        <v>32</v>
      </c>
      <c r="G448" s="65" t="s">
        <v>17</v>
      </c>
      <c r="H448" s="75">
        <v>19</v>
      </c>
      <c r="I448" s="231" t="str">
        <f>V438</f>
        <v>New Eldorado F.C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 x14ac:dyDescent="0.25">
      <c r="C449" s="70">
        <f>IF(OR(F449="",H449=""),"",IF(F449=H449,1,IF(F449&lt;H449,0,IF(F449-H449&lt;10,2,IF(F449&gt;H449,3,SE)))))</f>
        <v>0</v>
      </c>
      <c r="D449" s="231" t="str">
        <f>V441</f>
        <v>spider mel fc</v>
      </c>
      <c r="E449" s="231"/>
      <c r="F449" s="75">
        <v>43</v>
      </c>
      <c r="G449" s="65" t="s">
        <v>17</v>
      </c>
      <c r="H449" s="76">
        <v>48</v>
      </c>
      <c r="I449" s="231" t="str">
        <f>V437</f>
        <v>Battaglin F.C.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 x14ac:dyDescent="0.25">
      <c r="C450" s="70">
        <f>IF(OR(F450="",H450=""),"",IF(F450=H450,1,IF(F450&lt;H450,0,IF(F450-H450&lt;10,2,IF(F450&gt;H450,3,SE)))))</f>
        <v>0</v>
      </c>
      <c r="D450" s="231" t="str">
        <f>V440</f>
        <v>Ogro Team</v>
      </c>
      <c r="E450" s="231"/>
      <c r="F450" s="75">
        <v>28</v>
      </c>
      <c r="G450" s="65" t="s">
        <v>17</v>
      </c>
      <c r="H450" s="76">
        <v>59</v>
      </c>
      <c r="I450" s="231" t="str">
        <f>V436</f>
        <v>André fogão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 x14ac:dyDescent="0.25">
      <c r="C451" s="70">
        <f>IF(OR(F451="",H451=""),"",IF(F451=H451,1,IF(F451&lt;H451,0,IF(F451-H451&lt;10,2,IF(F451&gt;H451,3,SE)))))</f>
        <v>3</v>
      </c>
      <c r="D451" s="231" t="str">
        <f>V439</f>
        <v>Al-Jazira F.c</v>
      </c>
      <c r="E451" s="231"/>
      <c r="F451" s="76">
        <v>30</v>
      </c>
      <c r="G451" s="65" t="s">
        <v>17</v>
      </c>
      <c r="H451" s="75">
        <v>19</v>
      </c>
      <c r="I451" s="231" t="str">
        <f>V435</f>
        <v>Amigosdoagustinho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 x14ac:dyDescent="0.3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 x14ac:dyDescent="0.25">
      <c r="C453" s="70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 x14ac:dyDescent="0.3">
      <c r="C454" s="70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 x14ac:dyDescent="0.25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 x14ac:dyDescent="0.25">
      <c r="C456" s="70">
        <f>IF(OR(F456="",H456=""),"",IF(F456=H456,1,IF(F456&lt;H456,0,IF(F456-H456&lt;10,2,IF(F456&gt;H456,3,SE)))))</f>
        <v>0</v>
      </c>
      <c r="D456" s="231" t="str">
        <f>V442</f>
        <v>Atlético Bempostense</v>
      </c>
      <c r="E456" s="231"/>
      <c r="F456" s="75">
        <v>42</v>
      </c>
      <c r="G456" s="58" t="s">
        <v>17</v>
      </c>
      <c r="H456" s="76">
        <v>76</v>
      </c>
      <c r="I456" s="231" t="str">
        <f>V435</f>
        <v>Amigosdoagustinho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 x14ac:dyDescent="0.25">
      <c r="C457" s="70">
        <f>IF(OR(F457="",H457=""),"",IF(F457=H457,1,IF(F457&lt;H457,0,IF(F457-H457&lt;10,2,IF(F457&gt;H457,3,SE)))))</f>
        <v>3</v>
      </c>
      <c r="D457" s="231" t="str">
        <f>V441</f>
        <v>spider mel fc</v>
      </c>
      <c r="E457" s="231"/>
      <c r="F457" s="76">
        <v>77</v>
      </c>
      <c r="G457" s="58" t="s">
        <v>17</v>
      </c>
      <c r="H457" s="75">
        <v>60</v>
      </c>
      <c r="I457" s="231" t="str">
        <f>V436</f>
        <v>André fogão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 x14ac:dyDescent="0.25">
      <c r="C458" s="70">
        <f>IF(OR(F458="",H458=""),"",IF(F458=H458,1,IF(F458&lt;H458,0,IF(F458-H458&lt;10,2,IF(F458&gt;H458,3,SE)))))</f>
        <v>3</v>
      </c>
      <c r="D458" s="231" t="str">
        <f>V440</f>
        <v>Ogro Team</v>
      </c>
      <c r="E458" s="231"/>
      <c r="F458" s="76">
        <v>69</v>
      </c>
      <c r="G458" s="58" t="s">
        <v>17</v>
      </c>
      <c r="H458" s="75">
        <v>58</v>
      </c>
      <c r="I458" s="231" t="str">
        <f>V437</f>
        <v>Battaglin F.C.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 x14ac:dyDescent="0.25">
      <c r="C459" s="70">
        <f>IF(OR(F459="",H459=""),"",IF(F459=H459,1,IF(F459&lt;H459,0,IF(F459-H459&lt;10,2,IF(F459&gt;H459,3,SE)))))</f>
        <v>3</v>
      </c>
      <c r="D459" s="231" t="str">
        <f>V439</f>
        <v>Al-Jazira F.c</v>
      </c>
      <c r="E459" s="231"/>
      <c r="F459" s="76">
        <v>45</v>
      </c>
      <c r="G459" s="58" t="s">
        <v>17</v>
      </c>
      <c r="H459" s="75">
        <v>29</v>
      </c>
      <c r="I459" s="231" t="str">
        <f>V438</f>
        <v>New Eldorado F.C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 x14ac:dyDescent="0.3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 x14ac:dyDescent="0.25">
      <c r="C461" s="70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 x14ac:dyDescent="0.3">
      <c r="C462" s="70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 x14ac:dyDescent="0.25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 x14ac:dyDescent="0.25">
      <c r="C464" s="70">
        <f>IF(OR(F464="",H464=""),"",IF(F464=H464,1,IF(F464&lt;H464,0,IF(F464-H464&lt;10,2,IF(F464&gt;H464,3,SE)))))</f>
        <v>0</v>
      </c>
      <c r="D464" s="231" t="str">
        <f>V442</f>
        <v>Atlético Bempostense</v>
      </c>
      <c r="E464" s="231"/>
      <c r="F464" s="75">
        <v>24</v>
      </c>
      <c r="G464" s="65" t="s">
        <v>17</v>
      </c>
      <c r="H464" s="76">
        <v>45</v>
      </c>
      <c r="I464" s="231" t="str">
        <f>V436</f>
        <v>André fogão</v>
      </c>
      <c r="J464" s="231"/>
      <c r="K464" s="231"/>
      <c r="L464" s="231"/>
      <c r="M464" s="231"/>
      <c r="N464" s="231"/>
      <c r="O464" s="231"/>
      <c r="P464" s="231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 x14ac:dyDescent="0.25">
      <c r="C465" s="70">
        <f>IF(OR(F465="",H465=""),"",IF(F465=H465,1,IF(F465&lt;H465,0,IF(F465-H465&lt;10,2,IF(F465&gt;H465,3,SE)))))</f>
        <v>3</v>
      </c>
      <c r="D465" s="231" t="str">
        <f>V441</f>
        <v>spider mel fc</v>
      </c>
      <c r="E465" s="231"/>
      <c r="F465" s="76">
        <v>68</v>
      </c>
      <c r="G465" s="65" t="s">
        <v>17</v>
      </c>
      <c r="H465" s="75">
        <v>48</v>
      </c>
      <c r="I465" s="231" t="str">
        <f>V435</f>
        <v>Amigosdoagustinho</v>
      </c>
      <c r="J465" s="231"/>
      <c r="K465" s="231"/>
      <c r="L465" s="231"/>
      <c r="M465" s="231"/>
      <c r="N465" s="231"/>
      <c r="O465" s="231"/>
      <c r="P465" s="231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 x14ac:dyDescent="0.25">
      <c r="C466" s="70">
        <f>IF(OR(F466="",H466=""),"",IF(F466=H466,1,IF(F466&lt;H466,0,IF(F466-H466&lt;10,2,IF(F466&gt;H466,3,SE)))))</f>
        <v>0</v>
      </c>
      <c r="D466" s="231" t="str">
        <f>V440</f>
        <v>Ogro Team</v>
      </c>
      <c r="E466" s="231"/>
      <c r="F466" s="75">
        <v>52</v>
      </c>
      <c r="G466" s="65" t="s">
        <v>17</v>
      </c>
      <c r="H466" s="76">
        <v>63</v>
      </c>
      <c r="I466" s="231" t="str">
        <f>V438</f>
        <v>New Eldorado F.C</v>
      </c>
      <c r="J466" s="231"/>
      <c r="K466" s="231"/>
      <c r="L466" s="231"/>
      <c r="M466" s="231"/>
      <c r="N466" s="231"/>
      <c r="O466" s="231"/>
      <c r="P466" s="231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 x14ac:dyDescent="0.25">
      <c r="C467" s="70">
        <f>IF(OR(F467="",H467=""),"",IF(F467=H467,1,IF(F467&lt;H467,0,IF(F467-H467&lt;10,2,IF(F467&gt;H467,3,SE)))))</f>
        <v>3</v>
      </c>
      <c r="D467" s="231" t="str">
        <f>V439</f>
        <v>Al-Jazira F.c</v>
      </c>
      <c r="E467" s="231"/>
      <c r="F467" s="59">
        <v>63</v>
      </c>
      <c r="G467" s="65" t="s">
        <v>17</v>
      </c>
      <c r="H467" s="75">
        <v>43</v>
      </c>
      <c r="I467" s="231" t="str">
        <f>V437</f>
        <v>Battaglin F.C.</v>
      </c>
      <c r="J467" s="231"/>
      <c r="K467" s="231"/>
      <c r="L467" s="231"/>
      <c r="M467" s="231"/>
      <c r="N467" s="231"/>
      <c r="O467" s="231"/>
      <c r="P467" s="231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 x14ac:dyDescent="0.3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 x14ac:dyDescent="0.25">
      <c r="C469" s="70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 x14ac:dyDescent="0.3">
      <c r="C470" s="70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 x14ac:dyDescent="0.25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 x14ac:dyDescent="0.25">
      <c r="C472" s="70">
        <f>IF(OR(F472="",H472=""),"",IF(F472=H472,1,IF(F472&lt;H472,0,IF(F472-H472&lt;10,2,IF(F472&gt;H472,3,SE)))))</f>
        <v>3</v>
      </c>
      <c r="D472" s="231" t="str">
        <f>V442</f>
        <v>Atlético Bempostense</v>
      </c>
      <c r="E472" s="231"/>
      <c r="F472" s="76">
        <v>35</v>
      </c>
      <c r="G472" s="58" t="s">
        <v>17</v>
      </c>
      <c r="H472" s="75">
        <v>11</v>
      </c>
      <c r="I472" s="231" t="str">
        <f>V437</f>
        <v>Battaglin F.C.</v>
      </c>
      <c r="J472" s="231"/>
      <c r="K472" s="231"/>
      <c r="L472" s="231"/>
      <c r="M472" s="231"/>
      <c r="N472" s="231"/>
      <c r="O472" s="231"/>
      <c r="P472" s="231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 x14ac:dyDescent="0.25">
      <c r="C473" s="70">
        <f>IF(OR(F473="",H473=""),"",IF(F473=H473,1,IF(F473&lt;H473,0,IF(F473-H473&lt;10,2,IF(F473&gt;H473,3,SE)))))</f>
        <v>3</v>
      </c>
      <c r="D473" s="231" t="str">
        <f>V441</f>
        <v>spider mel fc</v>
      </c>
      <c r="E473" s="231"/>
      <c r="F473" s="76">
        <v>51</v>
      </c>
      <c r="G473" s="58" t="s">
        <v>17</v>
      </c>
      <c r="H473" s="75">
        <v>15</v>
      </c>
      <c r="I473" s="231" t="str">
        <f>V438</f>
        <v>New Eldorado F.C</v>
      </c>
      <c r="J473" s="231"/>
      <c r="K473" s="231"/>
      <c r="L473" s="231"/>
      <c r="M473" s="231"/>
      <c r="N473" s="231"/>
      <c r="O473" s="231"/>
      <c r="P473" s="231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 x14ac:dyDescent="0.25">
      <c r="C474" s="70">
        <f>IF(OR(F474="",H474=""),"",IF(F474=H474,1,IF(F474&lt;H474,0,IF(F474-H474&lt;10,2,IF(F474&gt;H474,3,SE)))))</f>
        <v>2</v>
      </c>
      <c r="D474" s="231" t="str">
        <f>V440</f>
        <v>Ogro Team</v>
      </c>
      <c r="E474" s="231"/>
      <c r="F474" s="76">
        <v>48</v>
      </c>
      <c r="G474" s="58" t="s">
        <v>17</v>
      </c>
      <c r="H474" s="75">
        <v>42</v>
      </c>
      <c r="I474" s="231" t="str">
        <f>V435</f>
        <v>Amigosdoagustinho</v>
      </c>
      <c r="J474" s="231"/>
      <c r="K474" s="231"/>
      <c r="L474" s="231"/>
      <c r="M474" s="231"/>
      <c r="N474" s="231"/>
      <c r="O474" s="231"/>
      <c r="P474" s="231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 x14ac:dyDescent="0.25">
      <c r="C475" s="70">
        <f>IF(OR(F475="",H475=""),"",IF(F475=H475,1,IF(F475&lt;H475,0,IF(F475-H475&lt;10,2,IF(F475&gt;H475,3,SE)))))</f>
        <v>3</v>
      </c>
      <c r="D475" s="231" t="str">
        <f>V439</f>
        <v>Al-Jazira F.c</v>
      </c>
      <c r="E475" s="231"/>
      <c r="F475" s="76">
        <v>62</v>
      </c>
      <c r="G475" s="58" t="s">
        <v>17</v>
      </c>
      <c r="H475" s="75">
        <v>41</v>
      </c>
      <c r="I475" s="231" t="str">
        <f>V436</f>
        <v>André fogão</v>
      </c>
      <c r="J475" s="231"/>
      <c r="K475" s="231"/>
      <c r="L475" s="231"/>
      <c r="M475" s="231"/>
      <c r="N475" s="231"/>
      <c r="O475" s="231"/>
      <c r="P475" s="231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 x14ac:dyDescent="0.3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 x14ac:dyDescent="0.25">
      <c r="C477" s="70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 x14ac:dyDescent="0.3">
      <c r="C478" s="70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 x14ac:dyDescent="0.25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 x14ac:dyDescent="0.25">
      <c r="C480" s="70">
        <f>IF(OR(F480="",H480=""),"",IF(F480=H480,1,IF(F480&lt;H480,0,IF(F480-H480&lt;10,2,IF(F480&gt;H480,3,SE)))))</f>
        <v>3</v>
      </c>
      <c r="D480" s="231" t="str">
        <f>V442</f>
        <v>Atlético Bempostense</v>
      </c>
      <c r="E480" s="231"/>
      <c r="F480" s="76">
        <v>44</v>
      </c>
      <c r="G480" s="58" t="s">
        <v>17</v>
      </c>
      <c r="H480" s="75">
        <v>33</v>
      </c>
      <c r="I480" s="231" t="str">
        <f>V439</f>
        <v>Al-Jazira F.c</v>
      </c>
      <c r="J480" s="231"/>
      <c r="K480" s="231"/>
      <c r="L480" s="231"/>
      <c r="M480" s="231"/>
      <c r="N480" s="231"/>
      <c r="O480" s="231"/>
      <c r="P480" s="231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 x14ac:dyDescent="0.25">
      <c r="C481" s="70">
        <f>IF(OR(F481="",H481=""),"",IF(F481=H481,1,IF(F481&lt;H481,0,IF(F481-H481&lt;10,2,IF(F481&gt;H481,3,SE)))))</f>
        <v>0</v>
      </c>
      <c r="D481" s="231" t="str">
        <f>V441</f>
        <v>spider mel fc</v>
      </c>
      <c r="E481" s="231"/>
      <c r="F481" s="75">
        <v>41</v>
      </c>
      <c r="G481" s="58" t="s">
        <v>17</v>
      </c>
      <c r="H481" s="76">
        <v>77</v>
      </c>
      <c r="I481" s="231" t="str">
        <f>V440</f>
        <v>Ogro Team</v>
      </c>
      <c r="J481" s="231"/>
      <c r="K481" s="231"/>
      <c r="L481" s="231"/>
      <c r="M481" s="231"/>
      <c r="N481" s="231"/>
      <c r="O481" s="231"/>
      <c r="P481" s="231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 x14ac:dyDescent="0.25">
      <c r="C482" s="70">
        <f>IF(OR(F482="",H482=""),"",IF(F482=H482,1,IF(F482&lt;H482,0,IF(F482-H482&lt;10,2,IF(F482&gt;H482,3,SE)))))</f>
        <v>2</v>
      </c>
      <c r="D482" s="231" t="str">
        <f>V438</f>
        <v>New Eldorado F.C</v>
      </c>
      <c r="E482" s="231"/>
      <c r="F482" s="76">
        <v>34</v>
      </c>
      <c r="G482" s="58" t="s">
        <v>17</v>
      </c>
      <c r="H482" s="75">
        <v>26</v>
      </c>
      <c r="I482" s="231" t="str">
        <f>V435</f>
        <v>Amigosdoagustinho</v>
      </c>
      <c r="J482" s="231"/>
      <c r="K482" s="231"/>
      <c r="L482" s="231"/>
      <c r="M482" s="231"/>
      <c r="N482" s="231"/>
      <c r="O482" s="231"/>
      <c r="P482" s="231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 x14ac:dyDescent="0.25">
      <c r="C483" s="70">
        <f>IF(OR(F483="",H483=""),"",IF(F483=H483,1,IF(F483&lt;H483,0,IF(F483-H483&lt;10,2,IF(F483&gt;H483,3,SE)))))</f>
        <v>0</v>
      </c>
      <c r="D483" s="231" t="str">
        <f>V437</f>
        <v>Battaglin F.C.</v>
      </c>
      <c r="E483" s="231"/>
      <c r="F483" s="75">
        <v>25</v>
      </c>
      <c r="G483" s="58" t="s">
        <v>17</v>
      </c>
      <c r="H483" s="76">
        <v>82</v>
      </c>
      <c r="I483" s="231" t="str">
        <f>V436</f>
        <v>André fogão</v>
      </c>
      <c r="J483" s="231"/>
      <c r="K483" s="231"/>
      <c r="L483" s="231"/>
      <c r="M483" s="231"/>
      <c r="N483" s="231"/>
      <c r="O483" s="231"/>
      <c r="P483" s="231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 x14ac:dyDescent="0.3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 x14ac:dyDescent="0.25">
      <c r="C485" s="70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 x14ac:dyDescent="0.3">
      <c r="C486" s="70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 x14ac:dyDescent="0.25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 x14ac:dyDescent="0.25">
      <c r="C488" s="70">
        <f>IF(OR(F488="",H488=""),"",IF(F488=H488,1,IF(F488&lt;H488,0,IF(F488-H488&lt;10,2,IF(F488&gt;H488,3,SE)))))</f>
        <v>2</v>
      </c>
      <c r="D488" s="231" t="str">
        <f>V442</f>
        <v>Atlético Bempostense</v>
      </c>
      <c r="E488" s="231"/>
      <c r="F488" s="76">
        <v>56</v>
      </c>
      <c r="G488" s="58" t="s">
        <v>17</v>
      </c>
      <c r="H488" s="75">
        <v>53</v>
      </c>
      <c r="I488" s="231" t="str">
        <f>V440</f>
        <v>Ogro Team</v>
      </c>
      <c r="J488" s="231"/>
      <c r="K488" s="231"/>
      <c r="L488" s="231"/>
      <c r="M488" s="231"/>
      <c r="N488" s="231"/>
      <c r="O488" s="231"/>
      <c r="P488" s="231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 x14ac:dyDescent="0.25">
      <c r="C489" s="70">
        <f>IF(OR(F489="",H489=""),"",IF(F489=H489,1,IF(F489&lt;H489,0,IF(F489-H489&lt;10,2,IF(F489&gt;H489,3,SE)))))</f>
        <v>2</v>
      </c>
      <c r="D489" s="231" t="str">
        <f>V441</f>
        <v>spider mel fc</v>
      </c>
      <c r="E489" s="231"/>
      <c r="F489" s="76">
        <v>78</v>
      </c>
      <c r="G489" s="58" t="s">
        <v>17</v>
      </c>
      <c r="H489" s="75">
        <v>74</v>
      </c>
      <c r="I489" s="231" t="str">
        <f>V439</f>
        <v>Al-Jazira F.c</v>
      </c>
      <c r="J489" s="231"/>
      <c r="K489" s="231"/>
      <c r="L489" s="231"/>
      <c r="M489" s="231"/>
      <c r="N489" s="231"/>
      <c r="O489" s="231"/>
      <c r="P489" s="231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 x14ac:dyDescent="0.25">
      <c r="C490" s="70">
        <f>IF(OR(F490="",H490=""),"",IF(F490=H490,1,IF(F490&lt;H490,0,IF(F490-H490&lt;10,2,IF(F490&gt;H490,3,SE)))))</f>
        <v>0</v>
      </c>
      <c r="D490" s="231" t="str">
        <f>V438</f>
        <v>New Eldorado F.C</v>
      </c>
      <c r="E490" s="231"/>
      <c r="F490" s="75">
        <v>42</v>
      </c>
      <c r="G490" s="58" t="s">
        <v>17</v>
      </c>
      <c r="H490" s="76">
        <v>95</v>
      </c>
      <c r="I490" s="231" t="str">
        <f>V436</f>
        <v>André fogão</v>
      </c>
      <c r="J490" s="231"/>
      <c r="K490" s="231"/>
      <c r="L490" s="231"/>
      <c r="M490" s="231"/>
      <c r="N490" s="231"/>
      <c r="O490" s="231"/>
      <c r="P490" s="231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 x14ac:dyDescent="0.25">
      <c r="C491" s="70">
        <f>IF(OR(F491="",H491=""),"",IF(F491=H491,1,IF(F491&lt;H491,0,IF(F491-H491&lt;10,2,IF(F491&gt;H491,3,SE)))))</f>
        <v>2</v>
      </c>
      <c r="D491" s="231" t="str">
        <f>V437</f>
        <v>Battaglin F.C.</v>
      </c>
      <c r="E491" s="231"/>
      <c r="F491" s="76">
        <v>38</v>
      </c>
      <c r="G491" s="58" t="s">
        <v>17</v>
      </c>
      <c r="H491" s="75">
        <v>33</v>
      </c>
      <c r="I491" s="231" t="str">
        <f>V435</f>
        <v>Amigosdoagustinho</v>
      </c>
      <c r="J491" s="231"/>
      <c r="K491" s="231"/>
      <c r="L491" s="231"/>
      <c r="M491" s="231"/>
      <c r="N491" s="231"/>
      <c r="O491" s="231"/>
      <c r="P491" s="231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 x14ac:dyDescent="0.3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 x14ac:dyDescent="0.25">
      <c r="C493" s="70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 x14ac:dyDescent="0.3">
      <c r="C494" s="70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 x14ac:dyDescent="0.25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 x14ac:dyDescent="0.25">
      <c r="C496" s="70">
        <f>IF(OR(F496="",H496=""),"",IF(F496=H496,1,IF(F496&lt;H496,0,IF(F496-H496&lt;10,2,IF(F496&gt;H496,3,SE)))))</f>
        <v>2</v>
      </c>
      <c r="D496" s="231" t="str">
        <f>V442</f>
        <v>Atlético Bempostense</v>
      </c>
      <c r="E496" s="231"/>
      <c r="F496" s="76">
        <v>41</v>
      </c>
      <c r="G496" s="58" t="s">
        <v>17</v>
      </c>
      <c r="H496" s="75">
        <v>38</v>
      </c>
      <c r="I496" s="231" t="str">
        <f>V441</f>
        <v>spider mel fc</v>
      </c>
      <c r="J496" s="231"/>
      <c r="K496" s="231"/>
      <c r="L496" s="231"/>
      <c r="M496" s="231"/>
      <c r="N496" s="231"/>
      <c r="O496" s="231"/>
      <c r="P496" s="231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 x14ac:dyDescent="0.25">
      <c r="C497" s="70">
        <f>IF(OR(F497="",H497=""),"",IF(F497=H497,1,IF(F497&lt;H497,0,IF(F497-H497&lt;10,2,IF(F497&gt;H497,3,SE)))))</f>
        <v>0</v>
      </c>
      <c r="D497" s="231" t="str">
        <f>V440</f>
        <v>Ogro Team</v>
      </c>
      <c r="E497" s="231"/>
      <c r="F497" s="75">
        <v>53</v>
      </c>
      <c r="G497" s="58" t="s">
        <v>17</v>
      </c>
      <c r="H497" s="76">
        <v>54</v>
      </c>
      <c r="I497" s="231" t="str">
        <f>V439</f>
        <v>Al-Jazira F.c</v>
      </c>
      <c r="J497" s="231"/>
      <c r="K497" s="231"/>
      <c r="L497" s="231"/>
      <c r="M497" s="231"/>
      <c r="N497" s="231"/>
      <c r="O497" s="231"/>
      <c r="P497" s="231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 x14ac:dyDescent="0.25">
      <c r="C498" s="70">
        <f>IF(OR(F498="",H498=""),"",IF(F498=H498,1,IF(F498&lt;H498,0,IF(F498-H498&lt;10,2,IF(F498&gt;H498,3,SE)))))</f>
        <v>3</v>
      </c>
      <c r="D498" s="231" t="str">
        <f>V438</f>
        <v>New Eldorado F.C</v>
      </c>
      <c r="E498" s="231"/>
      <c r="F498" s="76">
        <v>33</v>
      </c>
      <c r="G498" s="91" t="s">
        <v>17</v>
      </c>
      <c r="H498" s="75">
        <v>23</v>
      </c>
      <c r="I498" s="231" t="str">
        <f>V437</f>
        <v>Battaglin F.C.</v>
      </c>
      <c r="J498" s="231"/>
      <c r="K498" s="231"/>
      <c r="L498" s="231"/>
      <c r="M498" s="231"/>
      <c r="N498" s="231"/>
      <c r="O498" s="231"/>
      <c r="P498" s="231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 x14ac:dyDescent="0.25">
      <c r="C499" s="70">
        <f>IF(OR(F499="",H499=""),"",IF(F499=H499,1,IF(F499&lt;H499,0,IF(F499-H499&lt;10,2,IF(F499&gt;H499,3,SE)))))</f>
        <v>2</v>
      </c>
      <c r="D499" s="231" t="str">
        <f>V436</f>
        <v>André fogão</v>
      </c>
      <c r="E499" s="231"/>
      <c r="F499" s="76">
        <v>37</v>
      </c>
      <c r="G499" s="58" t="s">
        <v>17</v>
      </c>
      <c r="H499" s="75">
        <v>30</v>
      </c>
      <c r="I499" s="231" t="str">
        <f>V435</f>
        <v>Amigosdoagustinho</v>
      </c>
      <c r="J499" s="231"/>
      <c r="K499" s="231"/>
      <c r="L499" s="231"/>
      <c r="M499" s="231"/>
      <c r="N499" s="231"/>
      <c r="O499" s="231"/>
      <c r="P499" s="231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 x14ac:dyDescent="0.3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 x14ac:dyDescent="0.25">
      <c r="C501" s="70" t="str">
        <f>IF(OR(F501="",H501=""),"",IF(F501=H501,1,IF(F501&lt;H501,0,IF(F501-H501&lt;10,2,IF(F501&gt;H501,3,SE)))))</f>
        <v/>
      </c>
      <c r="D501" s="232" t="s">
        <v>248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 x14ac:dyDescent="0.3">
      <c r="C502" s="70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 x14ac:dyDescent="0.3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38" t="s">
        <v>12</v>
      </c>
      <c r="G503" s="238"/>
      <c r="H503" s="238" t="s">
        <v>309</v>
      </c>
      <c r="I503" s="238"/>
      <c r="J503" s="238" t="s">
        <v>310</v>
      </c>
      <c r="K503" s="238"/>
      <c r="L503" s="238" t="s">
        <v>174</v>
      </c>
      <c r="M503" s="24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 x14ac:dyDescent="0.25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28">
        <f>VLOOKUP(AC504,$U$503:$AB$511,3)</f>
        <v>15</v>
      </c>
      <c r="G504" s="228"/>
      <c r="H504" s="229">
        <f>VLOOKUP(AC504,$U$503:$AB$511,4)</f>
        <v>379</v>
      </c>
      <c r="I504" s="229"/>
      <c r="J504" s="229">
        <f>VLOOKUP(AC504,$U$503:$AB$511,5)</f>
        <v>276</v>
      </c>
      <c r="K504" s="229"/>
      <c r="L504" s="229">
        <f>VLOOKUP(AC504,$U$503:$AB$511,6)</f>
        <v>103</v>
      </c>
      <c r="M504" s="230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 x14ac:dyDescent="0.25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25">
        <f t="shared" ref="F505:F511" si="65">VLOOKUP(AC505,$U$503:$AB$511,3)</f>
        <v>14</v>
      </c>
      <c r="G505" s="225"/>
      <c r="H505" s="226">
        <f t="shared" ref="H505:H511" si="66">VLOOKUP(AC505,$U$503:$AB$511,4)</f>
        <v>394</v>
      </c>
      <c r="I505" s="226"/>
      <c r="J505" s="226">
        <f t="shared" ref="J505:J511" si="67">VLOOKUP(AC505,$U$503:$AB$511,5)</f>
        <v>314</v>
      </c>
      <c r="K505" s="226"/>
      <c r="L505" s="226">
        <f t="shared" ref="L505:L511" si="68">VLOOKUP(AC505,$U$503:$AB$511,6)</f>
        <v>80</v>
      </c>
      <c r="M505" s="227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 x14ac:dyDescent="0.25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25">
        <f t="shared" si="65"/>
        <v>9</v>
      </c>
      <c r="G506" s="225"/>
      <c r="H506" s="226">
        <f t="shared" si="66"/>
        <v>327</v>
      </c>
      <c r="I506" s="226"/>
      <c r="J506" s="226">
        <f t="shared" si="67"/>
        <v>297</v>
      </c>
      <c r="K506" s="226"/>
      <c r="L506" s="226">
        <f t="shared" si="68"/>
        <v>30</v>
      </c>
      <c r="M506" s="227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 x14ac:dyDescent="0.25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25">
        <f t="shared" si="65"/>
        <v>9</v>
      </c>
      <c r="G507" s="225"/>
      <c r="H507" s="226">
        <f t="shared" si="66"/>
        <v>382</v>
      </c>
      <c r="I507" s="226"/>
      <c r="J507" s="226">
        <f t="shared" si="67"/>
        <v>373</v>
      </c>
      <c r="K507" s="226"/>
      <c r="L507" s="226">
        <f t="shared" si="68"/>
        <v>9</v>
      </c>
      <c r="M507" s="227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 x14ac:dyDescent="0.25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7">
        <f t="shared" si="65"/>
        <v>8</v>
      </c>
      <c r="G508" s="247"/>
      <c r="H508" s="301">
        <f t="shared" si="66"/>
        <v>253</v>
      </c>
      <c r="I508" s="301"/>
      <c r="J508" s="301">
        <f t="shared" si="67"/>
        <v>296</v>
      </c>
      <c r="K508" s="301"/>
      <c r="L508" s="301">
        <f t="shared" si="68"/>
        <v>-43</v>
      </c>
      <c r="M508" s="307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 x14ac:dyDescent="0.25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7">
        <f t="shared" si="65"/>
        <v>5</v>
      </c>
      <c r="G509" s="247"/>
      <c r="H509" s="301">
        <f t="shared" si="66"/>
        <v>323</v>
      </c>
      <c r="I509" s="301"/>
      <c r="J509" s="301">
        <f t="shared" si="67"/>
        <v>349</v>
      </c>
      <c r="K509" s="301"/>
      <c r="L509" s="301">
        <f t="shared" si="68"/>
        <v>-26</v>
      </c>
      <c r="M509" s="307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 x14ac:dyDescent="0.25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7">
        <f t="shared" si="65"/>
        <v>5</v>
      </c>
      <c r="G510" s="247"/>
      <c r="H510" s="301">
        <f t="shared" si="66"/>
        <v>235</v>
      </c>
      <c r="I510" s="301"/>
      <c r="J510" s="301">
        <f t="shared" si="67"/>
        <v>355</v>
      </c>
      <c r="K510" s="301"/>
      <c r="L510" s="301">
        <f t="shared" si="68"/>
        <v>-120</v>
      </c>
      <c r="M510" s="307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 x14ac:dyDescent="0.3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49">
        <f t="shared" si="65"/>
        <v>4</v>
      </c>
      <c r="G511" s="249"/>
      <c r="H511" s="291">
        <f t="shared" si="66"/>
        <v>356</v>
      </c>
      <c r="I511" s="291"/>
      <c r="J511" s="291">
        <f t="shared" si="67"/>
        <v>387</v>
      </c>
      <c r="K511" s="291"/>
      <c r="L511" s="291">
        <f t="shared" si="68"/>
        <v>-31</v>
      </c>
      <c r="M511" s="308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 x14ac:dyDescent="0.25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 x14ac:dyDescent="0.3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 x14ac:dyDescent="0.25">
      <c r="C514" s="70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 x14ac:dyDescent="0.3">
      <c r="C515" s="70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 x14ac:dyDescent="0.25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 x14ac:dyDescent="0.25">
      <c r="C517" s="70">
        <f>IF(OR(F517="",H517=""),"",IF(F517=H517,1,IF(F517&lt;H517,0,IF(F517-H517&lt;10,2,IF(F517&gt;H517,3,SE)))))</f>
        <v>0</v>
      </c>
      <c r="D517" s="231" t="str">
        <f>V511</f>
        <v>TSC_TIMÃO</v>
      </c>
      <c r="E517" s="231"/>
      <c r="F517" s="75">
        <v>34</v>
      </c>
      <c r="G517" s="65" t="s">
        <v>17</v>
      </c>
      <c r="H517" s="76">
        <v>36</v>
      </c>
      <c r="I517" s="231" t="str">
        <f>V507</f>
        <v>Kobaias F.C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 x14ac:dyDescent="0.25">
      <c r="C518" s="70">
        <f>IF(OR(F518="",H518=""),"",IF(F518=H518,1,IF(F518&lt;H518,0,IF(F518-H518&lt;10,2,IF(F518&gt;H518,3,SE)))))</f>
        <v>1</v>
      </c>
      <c r="D518" s="231" t="str">
        <f>V510</f>
        <v>A.C. Palhacito</v>
      </c>
      <c r="E518" s="231"/>
      <c r="F518" s="75">
        <v>40</v>
      </c>
      <c r="G518" s="65" t="s">
        <v>17</v>
      </c>
      <c r="H518" s="75">
        <v>40</v>
      </c>
      <c r="I518" s="231" t="str">
        <f>V506</f>
        <v>Dokimos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 x14ac:dyDescent="0.25">
      <c r="C519" s="70">
        <f>IF(OR(F519="",H519=""),"",IF(F519=H519,1,IF(F519&lt;H519,0,IF(F519-H519&lt;10,2,IF(F519&gt;H519,3,SE)))))</f>
        <v>0</v>
      </c>
      <c r="D519" s="231" t="str">
        <f>V509</f>
        <v>Pooositivo FC</v>
      </c>
      <c r="E519" s="231"/>
      <c r="F519" s="75">
        <v>30</v>
      </c>
      <c r="G519" s="65" t="s">
        <v>17</v>
      </c>
      <c r="H519" s="76">
        <v>43</v>
      </c>
      <c r="I519" s="231" t="str">
        <f>V505</f>
        <v>Canecao Futebol Arte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 x14ac:dyDescent="0.25">
      <c r="C520" s="70">
        <f>IF(OR(F520="",H520=""),"",IF(F520=H520,1,IF(F520&lt;H520,0,IF(F520-H520&lt;10,2,IF(F520&gt;H520,3,SE)))))</f>
        <v>0</v>
      </c>
      <c r="D520" s="231" t="str">
        <f>V508</f>
        <v>fervedouro spfc</v>
      </c>
      <c r="E520" s="231"/>
      <c r="F520" s="75">
        <v>24</v>
      </c>
      <c r="G520" s="65" t="s">
        <v>17</v>
      </c>
      <c r="H520" s="76">
        <v>37</v>
      </c>
      <c r="I520" s="231" t="str">
        <f>V504</f>
        <v>VaVillon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 x14ac:dyDescent="0.3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 x14ac:dyDescent="0.25">
      <c r="C522" s="70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 x14ac:dyDescent="0.3">
      <c r="C523" s="70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 x14ac:dyDescent="0.25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x14ac:dyDescent="0.25">
      <c r="C525" s="70">
        <f>IF(OR(F525="",H525=""),"",IF(F525=H525,1,IF(F525&lt;H525,0,IF(F525-H525&lt;10,2,IF(F525&gt;H525,3,SE)))))</f>
        <v>3</v>
      </c>
      <c r="D525" s="231" t="str">
        <f>V511</f>
        <v>TSC_TIMÃO</v>
      </c>
      <c r="E525" s="231"/>
      <c r="F525" s="76">
        <v>79</v>
      </c>
      <c r="G525" s="58" t="s">
        <v>17</v>
      </c>
      <c r="H525" s="75">
        <v>37</v>
      </c>
      <c r="I525" s="231" t="str">
        <f>V504</f>
        <v>VaVillon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0</v>
      </c>
      <c r="Y525" s="46"/>
      <c r="Z525" s="46"/>
    </row>
    <row r="526" spans="3:28" x14ac:dyDescent="0.25">
      <c r="C526" s="70">
        <f>IF(OR(F526="",H526=""),"",IF(F526=H526,1,IF(F526&lt;H526,0,IF(F526-H526&lt;10,2,IF(F526&gt;H526,3,SE)))))</f>
        <v>3</v>
      </c>
      <c r="D526" s="231" t="str">
        <f>V510</f>
        <v>A.C. Palhacito</v>
      </c>
      <c r="E526" s="231"/>
      <c r="F526" s="76">
        <v>78</v>
      </c>
      <c r="G526" s="58" t="s">
        <v>17</v>
      </c>
      <c r="H526" s="75">
        <v>64</v>
      </c>
      <c r="I526" s="231" t="str">
        <f>V505</f>
        <v>Canecao Futebol Arte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0</v>
      </c>
      <c r="Y526" s="46"/>
      <c r="Z526" s="46"/>
    </row>
    <row r="527" spans="3:28" x14ac:dyDescent="0.25">
      <c r="C527" s="70">
        <f>IF(OR(F527="",H527=""),"",IF(F527=H527,1,IF(F527&lt;H527,0,IF(F527-H527&lt;10,2,IF(F527&gt;H527,3,SE)))))</f>
        <v>2</v>
      </c>
      <c r="D527" s="231" t="str">
        <f>V509</f>
        <v>Pooositivo FC</v>
      </c>
      <c r="E527" s="231"/>
      <c r="F527" s="76">
        <v>70</v>
      </c>
      <c r="G527" s="58" t="s">
        <v>17</v>
      </c>
      <c r="H527" s="75">
        <v>61</v>
      </c>
      <c r="I527" s="231" t="str">
        <f>V506</f>
        <v>Dokimos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 x14ac:dyDescent="0.25">
      <c r="C528" s="70">
        <f>IF(OR(F528="",H528=""),"",IF(F528=H528,1,IF(F528&lt;H528,0,IF(F528-H528&lt;10,2,IF(F528&gt;H528,3,SE)))))</f>
        <v>2</v>
      </c>
      <c r="D528" s="231" t="str">
        <f>V508</f>
        <v>fervedouro spfc</v>
      </c>
      <c r="E528" s="231"/>
      <c r="F528" s="76">
        <v>43</v>
      </c>
      <c r="G528" s="58" t="s">
        <v>17</v>
      </c>
      <c r="H528" s="75">
        <v>41</v>
      </c>
      <c r="I528" s="231" t="str">
        <f>V507</f>
        <v>Kobaias F.C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thickBot="1" x14ac:dyDescent="0.3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 x14ac:dyDescent="0.25">
      <c r="C530" s="70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 x14ac:dyDescent="0.3">
      <c r="C531" s="70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 x14ac:dyDescent="0.25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x14ac:dyDescent="0.25">
      <c r="C533" s="70">
        <f>IF(OR(F533="",H533=""),"",IF(F533=H533,1,IF(F533&lt;H533,0,IF(F533-H533&lt;10,2,IF(F533&gt;H533,3,SE)))))</f>
        <v>3</v>
      </c>
      <c r="D533" s="231" t="str">
        <f>V511</f>
        <v>TSC_TIMÃO</v>
      </c>
      <c r="E533" s="231"/>
      <c r="F533" s="76">
        <v>69</v>
      </c>
      <c r="G533" s="65" t="s">
        <v>17</v>
      </c>
      <c r="H533" s="75">
        <v>43</v>
      </c>
      <c r="I533" s="231" t="str">
        <f>V505</f>
        <v>Canecao Futebol Arte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 x14ac:dyDescent="0.25">
      <c r="C534" s="70">
        <f>IF(OR(F534="",H534=""),"",IF(F534=H534,1,IF(F534&lt;H534,0,IF(F534-H534&lt;10,2,IF(F534&gt;H534,3,SE)))))</f>
        <v>3</v>
      </c>
      <c r="D534" s="231" t="str">
        <f>V510</f>
        <v>A.C. Palhacito</v>
      </c>
      <c r="E534" s="231"/>
      <c r="F534" s="76">
        <v>54</v>
      </c>
      <c r="G534" s="65" t="s">
        <v>17</v>
      </c>
      <c r="H534" s="75">
        <v>12</v>
      </c>
      <c r="I534" s="231" t="str">
        <f>V504</f>
        <v>VaVillon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 x14ac:dyDescent="0.25">
      <c r="C535" s="70">
        <f>IF(OR(F535="",H535=""),"",IF(F535=H535,1,IF(F535&lt;H535,0,IF(F535-H535&lt;10,2,IF(F535&gt;H535,3,SE)))))</f>
        <v>3</v>
      </c>
      <c r="D535" s="231" t="str">
        <f>V509</f>
        <v>Pooositivo FC</v>
      </c>
      <c r="E535" s="231"/>
      <c r="F535" s="76">
        <v>59</v>
      </c>
      <c r="G535" s="65" t="s">
        <v>17</v>
      </c>
      <c r="H535" s="75">
        <v>28</v>
      </c>
      <c r="I535" s="231" t="str">
        <f>V507</f>
        <v>Kobaias F.C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 x14ac:dyDescent="0.25">
      <c r="C536" s="70">
        <f>IF(OR(F536="",H536=""),"",IF(F536=H536,1,IF(F536&lt;H536,0,IF(F536-H536&lt;10,2,IF(F536&gt;H536,3,SE)))))</f>
        <v>2</v>
      </c>
      <c r="D536" s="231" t="str">
        <f>V508</f>
        <v>fervedouro spfc</v>
      </c>
      <c r="E536" s="231"/>
      <c r="F536" s="76">
        <v>67</v>
      </c>
      <c r="G536" s="65" t="s">
        <v>17</v>
      </c>
      <c r="H536" s="75">
        <v>63</v>
      </c>
      <c r="I536" s="231" t="str">
        <f>V506</f>
        <v>Dokimos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0</v>
      </c>
    </row>
    <row r="537" spans="3:26" ht="15.75" thickBot="1" x14ac:dyDescent="0.3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 x14ac:dyDescent="0.25">
      <c r="C538" s="70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" customHeight="1" thickBot="1" x14ac:dyDescent="0.3">
      <c r="C539" s="70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 x14ac:dyDescent="0.25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x14ac:dyDescent="0.25">
      <c r="C541" s="70">
        <f>IF(OR(F541="",H541=""),"",IF(F541=H541,1,IF(F541&lt;H541,0,IF(F541-H541&lt;10,2,IF(F541&gt;H541,3,SE)))))</f>
        <v>3</v>
      </c>
      <c r="D541" s="231" t="str">
        <f>V511</f>
        <v>TSC_TIMÃO</v>
      </c>
      <c r="E541" s="231"/>
      <c r="F541" s="76">
        <v>48</v>
      </c>
      <c r="G541" s="58" t="s">
        <v>17</v>
      </c>
      <c r="H541" s="75">
        <v>38</v>
      </c>
      <c r="I541" s="231" t="str">
        <f>V506</f>
        <v>Dokimos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0</v>
      </c>
      <c r="Y541" s="46"/>
      <c r="Z541" s="46"/>
    </row>
    <row r="542" spans="3:26" x14ac:dyDescent="0.25">
      <c r="C542" s="70">
        <f>IF(OR(F542="",H542=""),"",IF(F542=H542,1,IF(F542&lt;H542,0,IF(F542-H542&lt;10,2,IF(F542&gt;H542,3,SE)))))</f>
        <v>0</v>
      </c>
      <c r="D542" s="231" t="str">
        <f>V510</f>
        <v>A.C. Palhacito</v>
      </c>
      <c r="E542" s="231"/>
      <c r="F542" s="75">
        <v>28</v>
      </c>
      <c r="G542" s="58" t="s">
        <v>17</v>
      </c>
      <c r="H542" s="76">
        <v>31</v>
      </c>
      <c r="I542" s="231" t="str">
        <f>V507</f>
        <v>Kobaias F.C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2</v>
      </c>
      <c r="Y542" s="46"/>
      <c r="Z542" s="46"/>
    </row>
    <row r="543" spans="3:26" x14ac:dyDescent="0.25">
      <c r="C543" s="70">
        <f>IF(OR(F543="",H543=""),"",IF(F543=H543,1,IF(F543&lt;H543,0,IF(F543-H543&lt;10,2,IF(F543&gt;H543,3,SE)))))</f>
        <v>0</v>
      </c>
      <c r="D543" s="231" t="str">
        <f>V509</f>
        <v>Pooositivo FC</v>
      </c>
      <c r="E543" s="231"/>
      <c r="F543" s="75">
        <v>47</v>
      </c>
      <c r="G543" s="58" t="s">
        <v>17</v>
      </c>
      <c r="H543" s="76">
        <v>52</v>
      </c>
      <c r="I543" s="231" t="str">
        <f>V504</f>
        <v>VaVillon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 x14ac:dyDescent="0.25">
      <c r="C544" s="70">
        <f>IF(OR(F544="",H544=""),"",IF(F544=H544,1,IF(F544&lt;H544,0,IF(F544-H544&lt;10,2,IF(F544&gt;H544,3,SE)))))</f>
        <v>3</v>
      </c>
      <c r="D544" s="231" t="str">
        <f>V508</f>
        <v>fervedouro spfc</v>
      </c>
      <c r="E544" s="231"/>
      <c r="F544" s="76">
        <v>77</v>
      </c>
      <c r="G544" s="58" t="s">
        <v>17</v>
      </c>
      <c r="H544" s="75">
        <v>34</v>
      </c>
      <c r="I544" s="231" t="str">
        <f>V505</f>
        <v>Canecao Futebol Arte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0</v>
      </c>
    </row>
    <row r="545" spans="3:26" ht="15.75" thickBot="1" x14ac:dyDescent="0.3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 x14ac:dyDescent="0.25">
      <c r="C546" s="70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 x14ac:dyDescent="0.3">
      <c r="C547" s="70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 x14ac:dyDescent="0.25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x14ac:dyDescent="0.25">
      <c r="C549" s="70">
        <f>IF(OR(F549="",H549=""),"",IF(F549=H549,1,IF(F549&lt;H549,0,IF(F549-H549&lt;10,2,IF(F549&gt;H549,3,SE)))))</f>
        <v>2</v>
      </c>
      <c r="D549" s="231" t="str">
        <f>V511</f>
        <v>TSC_TIMÃO</v>
      </c>
      <c r="E549" s="231"/>
      <c r="F549" s="76">
        <v>47</v>
      </c>
      <c r="G549" s="58" t="s">
        <v>17</v>
      </c>
      <c r="H549" s="75">
        <v>38</v>
      </c>
      <c r="I549" s="231" t="str">
        <f>V508</f>
        <v>fervedouro spfc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 x14ac:dyDescent="0.25">
      <c r="C550" s="70">
        <f>IF(OR(F550="",H550=""),"",IF(F550=H550,1,IF(F550&lt;H550,0,IF(F550-H550&lt;10,2,IF(F550&gt;H550,3,SE)))))</f>
        <v>3</v>
      </c>
      <c r="D550" s="231" t="str">
        <f>V510</f>
        <v>A.C. Palhacito</v>
      </c>
      <c r="E550" s="231"/>
      <c r="F550" s="76">
        <v>55</v>
      </c>
      <c r="G550" s="58" t="s">
        <v>17</v>
      </c>
      <c r="H550" s="75">
        <v>44</v>
      </c>
      <c r="I550" s="231" t="str">
        <f>V509</f>
        <v>Pooositivo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0</v>
      </c>
    </row>
    <row r="551" spans="3:26" x14ac:dyDescent="0.25">
      <c r="C551" s="70">
        <f>IF(OR(F551="",H551=""),"",IF(F551=H551,1,IF(F551&lt;H551,0,IF(F551-H551&lt;10,2,IF(F551&gt;H551,3,SE)))))</f>
        <v>2</v>
      </c>
      <c r="D551" s="231" t="str">
        <f>V507</f>
        <v>Kobaias F.C</v>
      </c>
      <c r="E551" s="231"/>
      <c r="F551" s="76">
        <v>43</v>
      </c>
      <c r="G551" s="58" t="s">
        <v>17</v>
      </c>
      <c r="H551" s="75">
        <v>38</v>
      </c>
      <c r="I551" s="231" t="str">
        <f>V504</f>
        <v>VaVillon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 x14ac:dyDescent="0.25">
      <c r="C552" s="70">
        <f>IF(OR(F552="",H552=""),"",IF(F552=H552,1,IF(F552&lt;H552,0,IF(F552-H552&lt;10,2,IF(F552&gt;H552,3,SE)))))</f>
        <v>0</v>
      </c>
      <c r="D552" s="231" t="str">
        <f>V506</f>
        <v>Dokimos</v>
      </c>
      <c r="E552" s="231"/>
      <c r="F552" s="75">
        <v>54</v>
      </c>
      <c r="G552" s="58" t="s">
        <v>17</v>
      </c>
      <c r="H552" s="76">
        <v>94</v>
      </c>
      <c r="I552" s="231" t="str">
        <f>V505</f>
        <v>Canecao Futebol Arte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3</v>
      </c>
    </row>
    <row r="553" spans="3:26" ht="15.75" thickBot="1" x14ac:dyDescent="0.3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 x14ac:dyDescent="0.25">
      <c r="C554" s="70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" customHeight="1" thickBot="1" x14ac:dyDescent="0.3">
      <c r="C555" s="70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 x14ac:dyDescent="0.25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 x14ac:dyDescent="0.25">
      <c r="C557" s="70">
        <f>IF(OR(F557="",H557=""),"",IF(F557=H557,1,IF(F557&lt;H557,0,IF(F557-H557&lt;10,2,IF(F557&gt;H557,3,SE)))))</f>
        <v>3</v>
      </c>
      <c r="D557" s="231" t="str">
        <f>V511</f>
        <v>TSC_TIMÃO</v>
      </c>
      <c r="E557" s="231"/>
      <c r="F557" s="76">
        <v>87</v>
      </c>
      <c r="G557" s="58" t="s">
        <v>17</v>
      </c>
      <c r="H557" s="75">
        <v>56</v>
      </c>
      <c r="I557" s="231" t="str">
        <f>V509</f>
        <v>Pooositivo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 x14ac:dyDescent="0.25">
      <c r="C558" s="70">
        <f>IF(OR(F558="",H558=""),"",IF(F558=H558,1,IF(F558&lt;H558,0,IF(F558-H558&lt;10,2,IF(F558&gt;H558,3,SE)))))</f>
        <v>2</v>
      </c>
      <c r="D558" s="231" t="str">
        <f>V510</f>
        <v>A.C. Palhacito</v>
      </c>
      <c r="E558" s="231"/>
      <c r="F558" s="76">
        <v>58</v>
      </c>
      <c r="G558" s="58" t="s">
        <v>17</v>
      </c>
      <c r="H558" s="75">
        <v>55</v>
      </c>
      <c r="I558" s="231" t="str">
        <f>V508</f>
        <v>fervedouro spfc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 x14ac:dyDescent="0.25">
      <c r="C559" s="70">
        <f>IF(OR(F559="",H559=""),"",IF(F559=H559,1,IF(F559&lt;H559,0,IF(F559-H559&lt;10,2,IF(F559&gt;H559,3,SE)))))</f>
        <v>0</v>
      </c>
      <c r="D559" s="231" t="str">
        <f>V507</f>
        <v>Kobaias F.C</v>
      </c>
      <c r="E559" s="231"/>
      <c r="F559" s="75">
        <v>40</v>
      </c>
      <c r="G559" s="58" t="s">
        <v>17</v>
      </c>
      <c r="H559" s="76">
        <v>67</v>
      </c>
      <c r="I559" s="231" t="str">
        <f>V505</f>
        <v>Canecao Futebol Arte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3</v>
      </c>
    </row>
    <row r="560" spans="3:26" x14ac:dyDescent="0.25">
      <c r="C560" s="70">
        <f>IF(OR(F560="",H560=""),"",IF(F560=H560,1,IF(F560&lt;H560,0,IF(F560-H560&lt;10,2,IF(F560&gt;H560,3,SE)))))</f>
        <v>3</v>
      </c>
      <c r="D560" s="231" t="str">
        <f>V506</f>
        <v>Dokimos</v>
      </c>
      <c r="E560" s="231"/>
      <c r="F560" s="76">
        <v>71</v>
      </c>
      <c r="G560" s="58" t="s">
        <v>17</v>
      </c>
      <c r="H560" s="75">
        <v>34</v>
      </c>
      <c r="I560" s="231" t="str">
        <f>V504</f>
        <v>VaVillon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 x14ac:dyDescent="0.3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 x14ac:dyDescent="0.25">
      <c r="C562" s="70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" customHeight="1" thickBot="1" x14ac:dyDescent="0.3">
      <c r="C563" s="70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 x14ac:dyDescent="0.25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 x14ac:dyDescent="0.25">
      <c r="C565" s="70">
        <f>IF(OR(F565="",H565=""),"",IF(F565=H565,1,IF(F565&lt;H565,0,IF(F565-H565&lt;10,2,IF(F565&gt;H565,3,SE)))))</f>
        <v>0</v>
      </c>
      <c r="D565" s="231" t="str">
        <f>V511</f>
        <v>TSC_TIMÃO</v>
      </c>
      <c r="E565" s="231"/>
      <c r="F565" s="75">
        <v>30</v>
      </c>
      <c r="G565" s="58" t="s">
        <v>17</v>
      </c>
      <c r="H565" s="76">
        <v>66</v>
      </c>
      <c r="I565" s="231" t="str">
        <f>V510</f>
        <v>A.C. Palhacito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3</v>
      </c>
      <c r="Y565" s="46"/>
      <c r="Z565" s="46"/>
    </row>
    <row r="566" spans="3:26" x14ac:dyDescent="0.25">
      <c r="C566" s="70">
        <f>IF(OR(F566="",H566=""),"",IF(F566=H566,1,IF(F566&lt;H566,0,IF(F566-H566&lt;10,2,IF(F566&gt;H566,3,SE)))))</f>
        <v>0</v>
      </c>
      <c r="D566" s="231" t="str">
        <f>V509</f>
        <v>Pooositivo FC</v>
      </c>
      <c r="E566" s="231"/>
      <c r="F566" s="75">
        <v>17</v>
      </c>
      <c r="G566" s="58" t="s">
        <v>17</v>
      </c>
      <c r="H566" s="76">
        <v>23</v>
      </c>
      <c r="I566" s="231" t="str">
        <f>V508</f>
        <v>fervedouro spfc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2</v>
      </c>
      <c r="Y566" s="46"/>
      <c r="Z566" s="46"/>
    </row>
    <row r="567" spans="3:26" x14ac:dyDescent="0.25">
      <c r="C567" s="70">
        <f>IF(OR(F567="",H567=""),"",IF(F567=H567,1,IF(F567&lt;H567,0,IF(F567-H567&lt;10,2,IF(F567&gt;H567,3,SE)))))</f>
        <v>2</v>
      </c>
      <c r="D567" s="231" t="str">
        <f>V507</f>
        <v>Kobaias F.C</v>
      </c>
      <c r="E567" s="231"/>
      <c r="F567" s="76">
        <v>34</v>
      </c>
      <c r="G567" s="58" t="s">
        <v>17</v>
      </c>
      <c r="H567" s="75">
        <v>29</v>
      </c>
      <c r="I567" s="231" t="str">
        <f>V506</f>
        <v>Dokimos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0</v>
      </c>
      <c r="Y567" s="46"/>
      <c r="Z567" s="46"/>
    </row>
    <row r="568" spans="3:26" x14ac:dyDescent="0.25">
      <c r="C568" s="70">
        <f>IF(OR(F568="",H568=""),"",IF(F568=H568,1,IF(F568&lt;H568,0,IF(F568-H568&lt;10,2,IF(F568&gt;H568,3,SE)))))</f>
        <v>3</v>
      </c>
      <c r="D568" s="231" t="str">
        <f>V505</f>
        <v>Canecao Futebol Arte</v>
      </c>
      <c r="E568" s="231"/>
      <c r="F568" s="76">
        <v>37</v>
      </c>
      <c r="G568" s="58" t="s">
        <v>17</v>
      </c>
      <c r="H568" s="75">
        <v>25</v>
      </c>
      <c r="I568" s="231" t="str">
        <f>V504</f>
        <v>VaVillon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0</v>
      </c>
    </row>
    <row r="569" spans="3:26" x14ac:dyDescent="0.25">
      <c r="C569" s="70"/>
    </row>
    <row r="570" spans="3:26" x14ac:dyDescent="0.25">
      <c r="C570" s="70"/>
    </row>
    <row r="571" spans="3:26" x14ac:dyDescent="0.25">
      <c r="C571" s="70"/>
    </row>
    <row r="572" spans="3:26" x14ac:dyDescent="0.25">
      <c r="C572" s="70"/>
    </row>
    <row r="573" spans="3:26" x14ac:dyDescent="0.25">
      <c r="C573" s="70"/>
    </row>
    <row r="574" spans="3:26" x14ac:dyDescent="0.25">
      <c r="C574" s="70"/>
    </row>
    <row r="575" spans="3:26" x14ac:dyDescent="0.25">
      <c r="C575" s="70"/>
    </row>
    <row r="576" spans="3:26" x14ac:dyDescent="0.25">
      <c r="C576" s="70"/>
    </row>
    <row r="577" spans="3:3" x14ac:dyDescent="0.25">
      <c r="C577" s="70"/>
    </row>
    <row r="578" spans="3:3" x14ac:dyDescent="0.25">
      <c r="C578" s="70"/>
    </row>
    <row r="579" spans="3:3" x14ac:dyDescent="0.25">
      <c r="C579" s="70"/>
    </row>
    <row r="580" spans="3:3" x14ac:dyDescent="0.25">
      <c r="C580" s="70"/>
    </row>
    <row r="581" spans="3:3" x14ac:dyDescent="0.25">
      <c r="C581" s="70"/>
    </row>
    <row r="582" spans="3:3" x14ac:dyDescent="0.25">
      <c r="C582" s="70"/>
    </row>
    <row r="583" spans="3:3" x14ac:dyDescent="0.25">
      <c r="C583" s="70"/>
    </row>
    <row r="584" spans="3:3" x14ac:dyDescent="0.25">
      <c r="C584" s="70"/>
    </row>
    <row r="585" spans="3:3" x14ac:dyDescent="0.25">
      <c r="C585" s="70"/>
    </row>
    <row r="586" spans="3:3" x14ac:dyDescent="0.25">
      <c r="C586" s="70"/>
    </row>
    <row r="587" spans="3:3" x14ac:dyDescent="0.25">
      <c r="C587" s="70"/>
    </row>
    <row r="588" spans="3:3" x14ac:dyDescent="0.25">
      <c r="C588" s="70"/>
    </row>
    <row r="589" spans="3:3" x14ac:dyDescent="0.25">
      <c r="C589" s="70"/>
    </row>
    <row r="590" spans="3:3" x14ac:dyDescent="0.25">
      <c r="C590" s="70"/>
    </row>
    <row r="591" spans="3:3" x14ac:dyDescent="0.25">
      <c r="C591" s="70"/>
    </row>
    <row r="592" spans="3:3" x14ac:dyDescent="0.25">
      <c r="C592" s="70"/>
    </row>
    <row r="593" spans="3:3" x14ac:dyDescent="0.25">
      <c r="C593" s="70"/>
    </row>
    <row r="594" spans="3:3" x14ac:dyDescent="0.25">
      <c r="C594" s="70"/>
    </row>
    <row r="595" spans="3:3" x14ac:dyDescent="0.25">
      <c r="C595" s="70"/>
    </row>
    <row r="596" spans="3:3" x14ac:dyDescent="0.25">
      <c r="C596" s="70"/>
    </row>
    <row r="597" spans="3:3" x14ac:dyDescent="0.25">
      <c r="C597" s="70"/>
    </row>
    <row r="598" spans="3:3" x14ac:dyDescent="0.25">
      <c r="C598" s="70"/>
    </row>
    <row r="599" spans="3:3" x14ac:dyDescent="0.25">
      <c r="C599" s="70"/>
    </row>
    <row r="600" spans="3:3" x14ac:dyDescent="0.25">
      <c r="C600" s="70"/>
    </row>
    <row r="601" spans="3:3" x14ac:dyDescent="0.25">
      <c r="C601" s="70"/>
    </row>
    <row r="602" spans="3:3" x14ac:dyDescent="0.25">
      <c r="C602" s="70"/>
    </row>
    <row r="603" spans="3:3" x14ac:dyDescent="0.25">
      <c r="C603" s="70"/>
    </row>
    <row r="604" spans="3:3" x14ac:dyDescent="0.25">
      <c r="C604" s="70"/>
    </row>
    <row r="605" spans="3:3" x14ac:dyDescent="0.25">
      <c r="C605" s="70"/>
    </row>
    <row r="606" spans="3:3" x14ac:dyDescent="0.25">
      <c r="C606" s="70"/>
    </row>
    <row r="607" spans="3:3" x14ac:dyDescent="0.25">
      <c r="C607" s="70"/>
    </row>
    <row r="608" spans="3:3" x14ac:dyDescent="0.25">
      <c r="C608" s="70"/>
    </row>
    <row r="609" spans="3:3" x14ac:dyDescent="0.25">
      <c r="C609" s="70"/>
    </row>
    <row r="610" spans="3:3" x14ac:dyDescent="0.25">
      <c r="C610" s="70"/>
    </row>
    <row r="611" spans="3:3" x14ac:dyDescent="0.25">
      <c r="C611" s="70"/>
    </row>
    <row r="612" spans="3:3" x14ac:dyDescent="0.25">
      <c r="C612" s="70"/>
    </row>
    <row r="613" spans="3:3" x14ac:dyDescent="0.25">
      <c r="C613" s="70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 x14ac:dyDescent="0.2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 x14ac:dyDescent="0.3"/>
    <row r="2" spans="2:33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 x14ac:dyDescent="0.25">
      <c r="B3" s="381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3"/>
    </row>
    <row r="4" spans="2:33" ht="15" customHeight="1" thickBot="1" x14ac:dyDescent="0.3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 x14ac:dyDescent="0.3"/>
    <row r="6" spans="2:33" ht="15" customHeight="1" x14ac:dyDescent="0.25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 x14ac:dyDescent="0.25">
      <c r="B7" s="381"/>
      <c r="C7" s="382"/>
      <c r="D7" s="382"/>
      <c r="E7" s="382"/>
      <c r="F7" s="382"/>
      <c r="G7" s="382"/>
      <c r="H7" s="382"/>
      <c r="I7" s="382"/>
      <c r="J7" s="382"/>
      <c r="K7" s="382"/>
      <c r="L7" s="382"/>
      <c r="M7" s="382"/>
      <c r="N7" s="382"/>
      <c r="O7" s="382"/>
      <c r="P7" s="382"/>
      <c r="Q7" s="383"/>
    </row>
    <row r="8" spans="2:33" ht="15" customHeight="1" thickBot="1" x14ac:dyDescent="0.3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 x14ac:dyDescent="0.3"/>
    <row r="10" spans="2:33" ht="15" customHeight="1" x14ac:dyDescent="0.25">
      <c r="D10" s="384" t="s">
        <v>0</v>
      </c>
      <c r="E10" s="385"/>
      <c r="F10" s="385"/>
      <c r="G10" s="385"/>
      <c r="H10" s="385"/>
      <c r="I10" s="385"/>
      <c r="J10" s="385"/>
      <c r="K10" s="385"/>
      <c r="L10" s="385"/>
      <c r="M10" s="385"/>
      <c r="N10" s="385"/>
      <c r="O10" s="385"/>
      <c r="P10" s="386"/>
    </row>
    <row r="11" spans="2:33" ht="15" customHeight="1" x14ac:dyDescent="0.25">
      <c r="D11" s="387"/>
      <c r="E11" s="388"/>
      <c r="F11" s="388"/>
      <c r="G11" s="388"/>
      <c r="H11" s="388"/>
      <c r="I11" s="388"/>
      <c r="J11" s="388"/>
      <c r="K11" s="388"/>
      <c r="L11" s="388"/>
      <c r="M11" s="388"/>
      <c r="N11" s="388"/>
      <c r="O11" s="388"/>
      <c r="P11" s="38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 x14ac:dyDescent="0.25">
      <c r="D12" s="387"/>
      <c r="E12" s="388"/>
      <c r="F12" s="388"/>
      <c r="G12" s="388"/>
      <c r="H12" s="388"/>
      <c r="I12" s="388"/>
      <c r="J12" s="388"/>
      <c r="K12" s="388"/>
      <c r="L12" s="388"/>
      <c r="M12" s="388"/>
      <c r="N12" s="388"/>
      <c r="O12" s="388"/>
      <c r="P12" s="38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 x14ac:dyDescent="0.3">
      <c r="D13" s="390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2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 x14ac:dyDescent="0.25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 x14ac:dyDescent="0.25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 x14ac:dyDescent="0.3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 x14ac:dyDescent="0.25">
      <c r="D17" s="348" t="s">
        <v>250</v>
      </c>
      <c r="E17" s="349"/>
      <c r="F17" s="349"/>
      <c r="G17" s="349"/>
      <c r="H17" s="349"/>
      <c r="I17" s="349"/>
      <c r="J17" s="349"/>
      <c r="K17" s="349"/>
      <c r="L17" s="349"/>
      <c r="M17" s="350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 x14ac:dyDescent="0.3">
      <c r="D18" s="351"/>
      <c r="E18" s="352"/>
      <c r="F18" s="352"/>
      <c r="G18" s="352"/>
      <c r="H18" s="352"/>
      <c r="I18" s="352"/>
      <c r="J18" s="352"/>
      <c r="K18" s="352"/>
      <c r="L18" s="352"/>
      <c r="M18" s="353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 x14ac:dyDescent="0.3">
      <c r="D19" s="8" t="s">
        <v>3</v>
      </c>
      <c r="E19" s="30" t="s">
        <v>21</v>
      </c>
      <c r="F19" s="311" t="s">
        <v>12</v>
      </c>
      <c r="G19" s="311"/>
      <c r="H19" s="311" t="s">
        <v>309</v>
      </c>
      <c r="I19" s="311"/>
      <c r="J19" s="311" t="s">
        <v>310</v>
      </c>
      <c r="K19" s="311"/>
      <c r="L19" s="311" t="s">
        <v>174</v>
      </c>
      <c r="M19" s="393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7"/>
      <c r="AE19" s="377"/>
      <c r="AF19" s="377"/>
      <c r="AG19" s="377"/>
    </row>
    <row r="20" spans="3:33" x14ac:dyDescent="0.25">
      <c r="D20" s="5" t="s">
        <v>4</v>
      </c>
      <c r="E20" s="31" t="str">
        <f>VLOOKUP(AC20,$U$20:$AB$27,2)</f>
        <v>fervedouro spfc</v>
      </c>
      <c r="F20" s="378">
        <f>VLOOKUP(AC20,$U$20:$AB$27,3)</f>
        <v>20</v>
      </c>
      <c r="G20" s="379"/>
      <c r="H20" s="369">
        <f>VLOOKUP(AC20,$U$20:$AB$27,4)</f>
        <v>395</v>
      </c>
      <c r="I20" s="370"/>
      <c r="J20" s="369">
        <f>VLOOKUP(AC20,$U$20:$AB$27,5)</f>
        <v>230</v>
      </c>
      <c r="K20" s="370"/>
      <c r="L20" s="369">
        <f>VLOOKUP(AC20,$U$20:$AB$27,6)</f>
        <v>165</v>
      </c>
      <c r="M20" s="380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 x14ac:dyDescent="0.25">
      <c r="D21" s="6" t="s">
        <v>5</v>
      </c>
      <c r="E21" s="32" t="str">
        <f t="shared" ref="E21:E27" si="2">VLOOKUP(AC21,$U$20:$AB$27,2)</f>
        <v>PedroCampos F.C</v>
      </c>
      <c r="F21" s="374">
        <f t="shared" ref="F21:F27" si="3">VLOOKUP(AC21,$U$20:$AB$27,3)</f>
        <v>14</v>
      </c>
      <c r="G21" s="375"/>
      <c r="H21" s="363">
        <f t="shared" ref="H21:H27" si="4">VLOOKUP(AC21,$U$20:$AB$27,4)</f>
        <v>323</v>
      </c>
      <c r="I21" s="364"/>
      <c r="J21" s="363">
        <f t="shared" ref="J21:J27" si="5">VLOOKUP(AC21,$U$20:$AB$27,5)</f>
        <v>221.28</v>
      </c>
      <c r="K21" s="364"/>
      <c r="L21" s="363">
        <f t="shared" ref="L21:L27" si="6">VLOOKUP(AC21,$U$20:$AB$27,6)</f>
        <v>101.72</v>
      </c>
      <c r="M21" s="376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 x14ac:dyDescent="0.25">
      <c r="D22" s="6" t="s">
        <v>6</v>
      </c>
      <c r="E22" s="32" t="str">
        <f t="shared" si="2"/>
        <v>Barretense F.C.</v>
      </c>
      <c r="F22" s="374">
        <f t="shared" si="3"/>
        <v>12</v>
      </c>
      <c r="G22" s="375"/>
      <c r="H22" s="363">
        <f t="shared" si="4"/>
        <v>342</v>
      </c>
      <c r="I22" s="364"/>
      <c r="J22" s="363">
        <f t="shared" si="5"/>
        <v>277</v>
      </c>
      <c r="K22" s="364"/>
      <c r="L22" s="363">
        <f t="shared" si="6"/>
        <v>65</v>
      </c>
      <c r="M22" s="376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 x14ac:dyDescent="0.25">
      <c r="D23" s="6" t="s">
        <v>7</v>
      </c>
      <c r="E23" s="32" t="str">
        <f t="shared" si="2"/>
        <v>Aki eh Galo !</v>
      </c>
      <c r="F23" s="374">
        <f t="shared" si="3"/>
        <v>11</v>
      </c>
      <c r="G23" s="375"/>
      <c r="H23" s="363">
        <f t="shared" si="4"/>
        <v>253</v>
      </c>
      <c r="I23" s="364"/>
      <c r="J23" s="363">
        <f t="shared" si="5"/>
        <v>259.53999999999996</v>
      </c>
      <c r="K23" s="364"/>
      <c r="L23" s="363">
        <f t="shared" si="6"/>
        <v>-6.5399999999999636</v>
      </c>
      <c r="M23" s="376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 x14ac:dyDescent="0.25">
      <c r="D24" s="3" t="s">
        <v>8</v>
      </c>
      <c r="E24" s="35" t="str">
        <f t="shared" si="2"/>
        <v>Canecao Futebol Arte</v>
      </c>
      <c r="F24" s="326">
        <f t="shared" si="3"/>
        <v>9</v>
      </c>
      <c r="G24" s="326"/>
      <c r="H24" s="327">
        <f t="shared" si="4"/>
        <v>289.53999999999996</v>
      </c>
      <c r="I24" s="327"/>
      <c r="J24" s="327">
        <f t="shared" si="5"/>
        <v>309</v>
      </c>
      <c r="K24" s="327"/>
      <c r="L24" s="327">
        <f t="shared" si="6"/>
        <v>-19.460000000000036</v>
      </c>
      <c r="M24" s="372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 x14ac:dyDescent="0.25">
      <c r="D25" s="3" t="s">
        <v>9</v>
      </c>
      <c r="E25" s="35" t="str">
        <f t="shared" si="2"/>
        <v>NICKA SC</v>
      </c>
      <c r="F25" s="326">
        <f t="shared" si="3"/>
        <v>8</v>
      </c>
      <c r="G25" s="326"/>
      <c r="H25" s="327">
        <f t="shared" si="4"/>
        <v>275</v>
      </c>
      <c r="I25" s="327"/>
      <c r="J25" s="327">
        <f t="shared" si="5"/>
        <v>247</v>
      </c>
      <c r="K25" s="327"/>
      <c r="L25" s="327">
        <f t="shared" si="6"/>
        <v>28</v>
      </c>
      <c r="M25" s="372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 x14ac:dyDescent="0.25">
      <c r="D26" s="3" t="s">
        <v>10</v>
      </c>
      <c r="E26" s="35" t="str">
        <f t="shared" si="2"/>
        <v>A.C. Palhacito</v>
      </c>
      <c r="F26" s="326">
        <f t="shared" si="3"/>
        <v>5</v>
      </c>
      <c r="G26" s="326"/>
      <c r="H26" s="327">
        <f t="shared" si="4"/>
        <v>310.27999999999997</v>
      </c>
      <c r="I26" s="327"/>
      <c r="J26" s="327">
        <f t="shared" si="5"/>
        <v>355</v>
      </c>
      <c r="K26" s="327"/>
      <c r="L26" s="327">
        <f t="shared" si="6"/>
        <v>-44.720000000000027</v>
      </c>
      <c r="M26" s="372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 x14ac:dyDescent="0.3">
      <c r="D27" s="4" t="s">
        <v>11</v>
      </c>
      <c r="E27" s="39" t="str">
        <f t="shared" si="2"/>
        <v>TSC_TIMÃO</v>
      </c>
      <c r="F27" s="341">
        <f t="shared" si="3"/>
        <v>0</v>
      </c>
      <c r="G27" s="341"/>
      <c r="H27" s="342">
        <f t="shared" si="4"/>
        <v>0</v>
      </c>
      <c r="I27" s="342"/>
      <c r="J27" s="342">
        <f t="shared" si="5"/>
        <v>289</v>
      </c>
      <c r="K27" s="342"/>
      <c r="L27" s="342">
        <f t="shared" si="6"/>
        <v>-289</v>
      </c>
      <c r="M27" s="373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 x14ac:dyDescent="0.3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 x14ac:dyDescent="0.25">
      <c r="D29" s="329" t="s">
        <v>258</v>
      </c>
      <c r="E29" s="330"/>
      <c r="F29" s="330"/>
      <c r="G29" s="330"/>
      <c r="H29" s="330"/>
      <c r="I29" s="330"/>
      <c r="J29" s="330"/>
      <c r="K29" s="330"/>
      <c r="L29" s="330"/>
      <c r="M29" s="330"/>
      <c r="N29" s="330"/>
      <c r="O29" s="330"/>
      <c r="P29" s="331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 x14ac:dyDescent="0.3">
      <c r="D30" s="332"/>
      <c r="E30" s="333"/>
      <c r="F30" s="333"/>
      <c r="G30" s="333"/>
      <c r="H30" s="333"/>
      <c r="I30" s="333"/>
      <c r="J30" s="333"/>
      <c r="K30" s="333"/>
      <c r="L30" s="333"/>
      <c r="M30" s="333"/>
      <c r="N30" s="333"/>
      <c r="O30" s="333"/>
      <c r="P30" s="334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 x14ac:dyDescent="0.25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 x14ac:dyDescent="0.25">
      <c r="C32" s="2">
        <f>IF(OR(F32="",H32=""),"",IF(F32=H32,1,IF(F32&lt;H32,0,IF(F32-H32&lt;10,2,IF(F32&gt;H32,3,SE)))))</f>
        <v>2</v>
      </c>
      <c r="D32" s="345" t="str">
        <f>V27</f>
        <v>Aki eh Galo !</v>
      </c>
      <c r="E32" s="346"/>
      <c r="F32" s="204">
        <v>35</v>
      </c>
      <c r="G32" s="25" t="s">
        <v>17</v>
      </c>
      <c r="H32" s="203">
        <v>33</v>
      </c>
      <c r="I32" s="319" t="str">
        <f>V23</f>
        <v>NICKA SC</v>
      </c>
      <c r="J32" s="319"/>
      <c r="K32" s="319"/>
      <c r="L32" s="319"/>
      <c r="M32" s="319"/>
      <c r="N32" s="319"/>
      <c r="O32" s="319"/>
      <c r="P32" s="319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 x14ac:dyDescent="0.25">
      <c r="C33" s="2">
        <f>IF(OR(F33="",H33=""),"",IF(F33=H33,1,IF(F33&lt;H33,0,IF(F33-H33&lt;10,2,IF(F33&gt;H33,3,SE)))))</f>
        <v>0</v>
      </c>
      <c r="D33" s="345" t="str">
        <f>V26</f>
        <v>A.C. Palhacito</v>
      </c>
      <c r="E33" s="346"/>
      <c r="F33" s="203">
        <v>57</v>
      </c>
      <c r="G33" s="25" t="s">
        <v>17</v>
      </c>
      <c r="H33" s="204">
        <v>59</v>
      </c>
      <c r="I33" s="319" t="str">
        <f>V22</f>
        <v>fervedouro spfc</v>
      </c>
      <c r="J33" s="319"/>
      <c r="K33" s="319"/>
      <c r="L33" s="319"/>
      <c r="M33" s="319"/>
      <c r="N33" s="319"/>
      <c r="O33" s="319"/>
      <c r="P33" s="319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 x14ac:dyDescent="0.25">
      <c r="C34" s="2">
        <f>IF(OR(F34="",H34=""),"",IF(F34=H34,1,IF(F34&lt;H34,0,IF(F34-H34&lt;10,2,IF(F34&gt;H34,3,SE)))))</f>
        <v>0</v>
      </c>
      <c r="D34" s="345" t="str">
        <f>V25</f>
        <v>Barretense F.C.</v>
      </c>
      <c r="E34" s="346"/>
      <c r="F34" s="203">
        <v>37</v>
      </c>
      <c r="G34" s="25" t="s">
        <v>17</v>
      </c>
      <c r="H34" s="204">
        <v>78</v>
      </c>
      <c r="I34" s="319" t="str">
        <f>V21</f>
        <v>PedroCampos F.C</v>
      </c>
      <c r="J34" s="319"/>
      <c r="K34" s="319"/>
      <c r="L34" s="319"/>
      <c r="M34" s="319"/>
      <c r="N34" s="319"/>
      <c r="O34" s="319"/>
      <c r="P34" s="319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 x14ac:dyDescent="0.25">
      <c r="C35" s="2">
        <f>IF(OR(F35="",H35=""),"",IF(F35=H35,1,IF(F35&lt;H35,0,IF(F35-H35&lt;10,2,IF(F35&gt;H35,3,SE)))))</f>
        <v>0</v>
      </c>
      <c r="D35" s="345" t="str">
        <f>V24</f>
        <v>TSC_TIMÃO</v>
      </c>
      <c r="E35" s="346"/>
      <c r="F35" s="203">
        <v>0</v>
      </c>
      <c r="G35" s="25" t="s">
        <v>17</v>
      </c>
      <c r="H35" s="204">
        <v>35</v>
      </c>
      <c r="I35" s="319" t="str">
        <f>V20</f>
        <v>Canecao Futebol Arte</v>
      </c>
      <c r="J35" s="319"/>
      <c r="K35" s="319"/>
      <c r="L35" s="319"/>
      <c r="M35" s="319"/>
      <c r="N35" s="319"/>
      <c r="O35" s="319"/>
      <c r="P35" s="319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 x14ac:dyDescent="0.3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 x14ac:dyDescent="0.25">
      <c r="C37" s="2" t="str">
        <f>IF(OR(F37="",H37=""),"",IF(F37=H37,1,IF(F37&lt;H37,0,IF(F37-H37&lt;10,2,IF(F37&gt;H37,3,SE)))))</f>
        <v/>
      </c>
      <c r="D37" s="320" t="s">
        <v>259</v>
      </c>
      <c r="E37" s="321"/>
      <c r="F37" s="321"/>
      <c r="G37" s="321"/>
      <c r="H37" s="321"/>
      <c r="I37" s="321"/>
      <c r="J37" s="321"/>
      <c r="K37" s="321"/>
      <c r="L37" s="321"/>
      <c r="M37" s="321"/>
      <c r="N37" s="321"/>
      <c r="O37" s="321"/>
      <c r="P37" s="322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 x14ac:dyDescent="0.3">
      <c r="C38" s="2" t="str">
        <f>IF(OR(F38="",H38=""),"",IF(F38=H38,1,IF(F38&lt;H38,0,IF(F38-H38&lt;10,2,IF(F38&gt;H38,3,SE)))))</f>
        <v/>
      </c>
      <c r="D38" s="323"/>
      <c r="E38" s="324"/>
      <c r="F38" s="324"/>
      <c r="G38" s="324"/>
      <c r="H38" s="324"/>
      <c r="I38" s="324"/>
      <c r="J38" s="324"/>
      <c r="K38" s="324"/>
      <c r="L38" s="324"/>
      <c r="M38" s="324"/>
      <c r="N38" s="324"/>
      <c r="O38" s="324"/>
      <c r="P38" s="325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 x14ac:dyDescent="0.25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 x14ac:dyDescent="0.25">
      <c r="C40" s="2">
        <f>IF(OR(F40="",H40=""),"",IF(F40=H40,1,IF(F40&lt;H40,0,IF(F40-H40&lt;10,2,IF(F40&gt;H40,3,SE)))))</f>
        <v>3</v>
      </c>
      <c r="D40" s="319" t="str">
        <f>V27</f>
        <v>Aki eh Galo !</v>
      </c>
      <c r="E40" s="319"/>
      <c r="F40" s="204">
        <v>58</v>
      </c>
      <c r="G40" s="41" t="s">
        <v>17</v>
      </c>
      <c r="H40" s="203">
        <v>35.54</v>
      </c>
      <c r="I40" s="319" t="str">
        <f>V20</f>
        <v>Canecao Futebol Arte</v>
      </c>
      <c r="J40" s="319"/>
      <c r="K40" s="319"/>
      <c r="L40" s="319"/>
      <c r="M40" s="319"/>
      <c r="N40" s="319"/>
      <c r="O40" s="319"/>
      <c r="P40" s="319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 x14ac:dyDescent="0.25">
      <c r="C41" s="2">
        <f>IF(OR(F41="",H41=""),"",IF(F41=H41,1,IF(F41&lt;H41,0,IF(F41-H41&lt;10,2,IF(F41&gt;H41,3,SE)))))</f>
        <v>0</v>
      </c>
      <c r="D41" s="319" t="str">
        <f>V26</f>
        <v>A.C. Palhacito</v>
      </c>
      <c r="E41" s="319"/>
      <c r="F41" s="203">
        <v>31.28</v>
      </c>
      <c r="G41" s="41" t="s">
        <v>17</v>
      </c>
      <c r="H41" s="204">
        <v>68</v>
      </c>
      <c r="I41" s="319" t="str">
        <f>V21</f>
        <v>PedroCampos F.C</v>
      </c>
      <c r="J41" s="319"/>
      <c r="K41" s="319"/>
      <c r="L41" s="319"/>
      <c r="M41" s="319"/>
      <c r="N41" s="319"/>
      <c r="O41" s="319"/>
      <c r="P41" s="319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 x14ac:dyDescent="0.25">
      <c r="C42" s="2">
        <f>IF(OR(F42="",H42=""),"",IF(F42=H42,1,IF(F42&lt;H42,0,IF(F42-H42&lt;10,2,IF(F42&gt;H42,3,SE)))))</f>
        <v>0</v>
      </c>
      <c r="D42" s="319" t="str">
        <f>V25</f>
        <v>Barretense F.C.</v>
      </c>
      <c r="E42" s="319"/>
      <c r="F42" s="203">
        <v>35</v>
      </c>
      <c r="G42" s="41" t="s">
        <v>17</v>
      </c>
      <c r="H42" s="204">
        <v>67</v>
      </c>
      <c r="I42" s="319" t="str">
        <f>V22</f>
        <v>fervedouro spfc</v>
      </c>
      <c r="J42" s="319"/>
      <c r="K42" s="319"/>
      <c r="L42" s="319"/>
      <c r="M42" s="319"/>
      <c r="N42" s="319"/>
      <c r="O42" s="319"/>
      <c r="P42" s="319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 x14ac:dyDescent="0.25">
      <c r="C43" s="2">
        <f>IF(OR(F43="",H43=""),"",IF(F43=H43,1,IF(F43&lt;H43,0,IF(F43-H43&lt;10,2,IF(F43&gt;H43,3,SE)))))</f>
        <v>0</v>
      </c>
      <c r="D43" s="319" t="str">
        <f>V24</f>
        <v>TSC_TIMÃO</v>
      </c>
      <c r="E43" s="319"/>
      <c r="F43" s="203">
        <v>0</v>
      </c>
      <c r="G43" s="41" t="s">
        <v>17</v>
      </c>
      <c r="H43" s="204">
        <v>31</v>
      </c>
      <c r="I43" s="319" t="str">
        <f>V23</f>
        <v>NICKA SC</v>
      </c>
      <c r="J43" s="319"/>
      <c r="K43" s="319"/>
      <c r="L43" s="319"/>
      <c r="M43" s="319"/>
      <c r="N43" s="319"/>
      <c r="O43" s="319"/>
      <c r="P43" s="319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 x14ac:dyDescent="0.3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 x14ac:dyDescent="0.25">
      <c r="C45" s="2" t="str">
        <f>IF(OR(F45="",H45=""),"",IF(F45=H45,1,IF(F45&lt;H45,0,IF(F45-H45&lt;10,2,IF(F45&gt;H45,3,SE)))))</f>
        <v/>
      </c>
      <c r="D45" s="320" t="s">
        <v>260</v>
      </c>
      <c r="E45" s="321"/>
      <c r="F45" s="321"/>
      <c r="G45" s="321"/>
      <c r="H45" s="321"/>
      <c r="I45" s="321"/>
      <c r="J45" s="321"/>
      <c r="K45" s="321"/>
      <c r="L45" s="321"/>
      <c r="M45" s="321"/>
      <c r="N45" s="321"/>
      <c r="O45" s="321"/>
      <c r="P45" s="322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 x14ac:dyDescent="0.3">
      <c r="C46" s="2" t="str">
        <f>IF(OR(F46="",H46=""),"",IF(F46=H46,1,IF(F46&lt;H46,0,IF(F46-H46&lt;10,2,IF(F46&gt;H46,3,SE)))))</f>
        <v/>
      </c>
      <c r="D46" s="323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325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 x14ac:dyDescent="0.25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 x14ac:dyDescent="0.25">
      <c r="C48" s="2">
        <f>IF(OR(F48="",H48=""),"",IF(F48=H48,1,IF(F48&lt;H48,0,IF(F48-H48&lt;10,2,IF(F48&gt;H48,3,SE)))))</f>
        <v>0</v>
      </c>
      <c r="D48" s="319" t="str">
        <f>V27</f>
        <v>Aki eh Galo !</v>
      </c>
      <c r="E48" s="319"/>
      <c r="F48" s="203">
        <v>26</v>
      </c>
      <c r="G48" s="25" t="s">
        <v>17</v>
      </c>
      <c r="H48" s="204">
        <v>53</v>
      </c>
      <c r="I48" s="319" t="str">
        <f>V21</f>
        <v>PedroCampos F.C</v>
      </c>
      <c r="J48" s="319"/>
      <c r="K48" s="319"/>
      <c r="L48" s="319"/>
      <c r="M48" s="319"/>
      <c r="N48" s="319"/>
      <c r="O48" s="319"/>
      <c r="P48" s="319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 x14ac:dyDescent="0.25">
      <c r="C49" s="2">
        <f>IF(OR(F49="",H49=""),"",IF(F49=H49,1,IF(F49&lt;H49,0,IF(F49-H49&lt;10,2,IF(F49&gt;H49,3,SE)))))</f>
        <v>0</v>
      </c>
      <c r="D49" s="319" t="str">
        <f>V26</f>
        <v>A.C. Palhacito</v>
      </c>
      <c r="E49" s="319"/>
      <c r="F49" s="203">
        <v>54</v>
      </c>
      <c r="G49" s="25" t="s">
        <v>17</v>
      </c>
      <c r="H49" s="204">
        <v>64</v>
      </c>
      <c r="I49" s="319" t="str">
        <f>V20</f>
        <v>Canecao Futebol Arte</v>
      </c>
      <c r="J49" s="319"/>
      <c r="K49" s="319"/>
      <c r="L49" s="319"/>
      <c r="M49" s="319"/>
      <c r="N49" s="319"/>
      <c r="O49" s="319"/>
      <c r="P49" s="319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 x14ac:dyDescent="0.25">
      <c r="C50" s="2">
        <f>IF(OR(F50="",H50=""),"",IF(F50=H50,1,IF(F50&lt;H50,0,IF(F50-H50&lt;10,2,IF(F50&gt;H50,3,SE)))))</f>
        <v>0</v>
      </c>
      <c r="D50" s="345" t="str">
        <f>V25</f>
        <v>Barretense F.C.</v>
      </c>
      <c r="E50" s="346"/>
      <c r="F50" s="203">
        <v>24</v>
      </c>
      <c r="G50" s="25" t="s">
        <v>17</v>
      </c>
      <c r="H50" s="204">
        <v>29</v>
      </c>
      <c r="I50" s="319" t="str">
        <f>V23</f>
        <v>NICKA SC</v>
      </c>
      <c r="J50" s="319"/>
      <c r="K50" s="319"/>
      <c r="L50" s="319"/>
      <c r="M50" s="319"/>
      <c r="N50" s="319"/>
      <c r="O50" s="319"/>
      <c r="P50" s="319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 x14ac:dyDescent="0.25">
      <c r="C51" s="2">
        <f>IF(OR(F51="",H51=""),"",IF(F51=H51,1,IF(F51&lt;H51,0,IF(F51-H51&lt;10,2,IF(F51&gt;H51,3,SE)))))</f>
        <v>0</v>
      </c>
      <c r="D51" s="345" t="str">
        <f>V24</f>
        <v>TSC_TIMÃO</v>
      </c>
      <c r="E51" s="346"/>
      <c r="F51" s="203">
        <v>0</v>
      </c>
      <c r="G51" s="25" t="s">
        <v>17</v>
      </c>
      <c r="H51" s="204">
        <v>40</v>
      </c>
      <c r="I51" s="319" t="str">
        <f>V22</f>
        <v>fervedouro spfc</v>
      </c>
      <c r="J51" s="319"/>
      <c r="K51" s="319"/>
      <c r="L51" s="319"/>
      <c r="M51" s="319"/>
      <c r="N51" s="319"/>
      <c r="O51" s="319"/>
      <c r="P51" s="319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 x14ac:dyDescent="0.3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 x14ac:dyDescent="0.25">
      <c r="C53" s="2" t="str">
        <f>IF(OR(F53="",H53=""),"",IF(F53=H53,1,IF(F53&lt;H53,0,IF(F53-H53&lt;10,2,IF(F53&gt;H53,3,SE)))))</f>
        <v/>
      </c>
      <c r="D53" s="320" t="s">
        <v>261</v>
      </c>
      <c r="E53" s="321"/>
      <c r="F53" s="321"/>
      <c r="G53" s="321"/>
      <c r="H53" s="321"/>
      <c r="I53" s="321"/>
      <c r="J53" s="321"/>
      <c r="K53" s="321"/>
      <c r="L53" s="321"/>
      <c r="M53" s="321"/>
      <c r="N53" s="321"/>
      <c r="O53" s="321"/>
      <c r="P53" s="322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 x14ac:dyDescent="0.3">
      <c r="C54" s="2" t="str">
        <f>IF(OR(F54="",H54=""),"",IF(F54=H54,1,IF(F54&lt;H54,0,IF(F54-H54&lt;10,2,IF(F54&gt;H54,3,SE)))))</f>
        <v/>
      </c>
      <c r="D54" s="323"/>
      <c r="E54" s="324"/>
      <c r="F54" s="324"/>
      <c r="G54" s="324"/>
      <c r="H54" s="324"/>
      <c r="I54" s="324"/>
      <c r="J54" s="324"/>
      <c r="K54" s="324"/>
      <c r="L54" s="324"/>
      <c r="M54" s="324"/>
      <c r="N54" s="324"/>
      <c r="O54" s="324"/>
      <c r="P54" s="325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 x14ac:dyDescent="0.25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 x14ac:dyDescent="0.25">
      <c r="C56" s="2">
        <f>IF(OR(F56="",H56=""),"",IF(F56=H56,1,IF(F56&lt;H56,0,IF(F56-H56&lt;10,2,IF(F56&gt;H56,3,SE)))))</f>
        <v>0</v>
      </c>
      <c r="D56" s="319" t="str">
        <f>V27</f>
        <v>Aki eh Galo !</v>
      </c>
      <c r="E56" s="319"/>
      <c r="F56" s="203">
        <v>48</v>
      </c>
      <c r="G56" s="25" t="s">
        <v>17</v>
      </c>
      <c r="H56" s="204">
        <v>62</v>
      </c>
      <c r="I56" s="319" t="str">
        <f>V22</f>
        <v>fervedouro spfc</v>
      </c>
      <c r="J56" s="319"/>
      <c r="K56" s="319"/>
      <c r="L56" s="319"/>
      <c r="M56" s="319"/>
      <c r="N56" s="319"/>
      <c r="O56" s="319"/>
      <c r="P56" s="319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 x14ac:dyDescent="0.25">
      <c r="C57" s="2">
        <f>IF(OR(F57="",H57=""),"",IF(F57=H57,1,IF(F57&lt;H57,0,IF(F57-H57&lt;10,2,IF(F57&gt;H57,3,SE)))))</f>
        <v>2</v>
      </c>
      <c r="D57" s="319" t="str">
        <f>V26</f>
        <v>A.C. Palhacito</v>
      </c>
      <c r="E57" s="319"/>
      <c r="F57" s="204">
        <v>51</v>
      </c>
      <c r="G57" s="25" t="s">
        <v>17</v>
      </c>
      <c r="H57" s="203">
        <v>49</v>
      </c>
      <c r="I57" s="319" t="str">
        <f>V23</f>
        <v>NICKA SC</v>
      </c>
      <c r="J57" s="319"/>
      <c r="K57" s="319"/>
      <c r="L57" s="319"/>
      <c r="M57" s="319"/>
      <c r="N57" s="319"/>
      <c r="O57" s="319"/>
      <c r="P57" s="319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 x14ac:dyDescent="0.25">
      <c r="C58" s="2">
        <f>IF(OR(F58="",H58=""),"",IF(F58=H58,1,IF(F58&lt;H58,0,IF(F58-H58&lt;10,2,IF(F58&gt;H58,3,SE)))))</f>
        <v>3</v>
      </c>
      <c r="D58" s="319" t="str">
        <f>V25</f>
        <v>Barretense F.C.</v>
      </c>
      <c r="E58" s="319"/>
      <c r="F58" s="204">
        <v>57</v>
      </c>
      <c r="G58" s="25" t="s">
        <v>17</v>
      </c>
      <c r="H58" s="203">
        <v>27</v>
      </c>
      <c r="I58" s="319" t="str">
        <f>V20</f>
        <v>Canecao Futebol Arte</v>
      </c>
      <c r="J58" s="319"/>
      <c r="K58" s="319"/>
      <c r="L58" s="319"/>
      <c r="M58" s="319"/>
      <c r="N58" s="319"/>
      <c r="O58" s="319"/>
      <c r="P58" s="319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 x14ac:dyDescent="0.25">
      <c r="C59" s="2">
        <f>IF(OR(F59="",H59=""),"",IF(F59=H59,1,IF(F59&lt;H59,0,IF(F59-H59&lt;10,2,IF(F59&gt;H59,3,SE)))))</f>
        <v>0</v>
      </c>
      <c r="D59" s="319" t="str">
        <f>V24</f>
        <v>TSC_TIMÃO</v>
      </c>
      <c r="E59" s="319"/>
      <c r="F59" s="203">
        <v>0</v>
      </c>
      <c r="G59" s="25" t="s">
        <v>17</v>
      </c>
      <c r="H59" s="204">
        <v>58</v>
      </c>
      <c r="I59" s="319" t="str">
        <f>V21</f>
        <v>PedroCampos F.C</v>
      </c>
      <c r="J59" s="319"/>
      <c r="K59" s="319"/>
      <c r="L59" s="319"/>
      <c r="M59" s="319"/>
      <c r="N59" s="319"/>
      <c r="O59" s="319"/>
      <c r="P59" s="319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 x14ac:dyDescent="0.3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 x14ac:dyDescent="0.25">
      <c r="C61" s="2" t="str">
        <f>IF(OR(F61="",H61=""),"",IF(F61=H61,1,IF(F61&lt;H61,0,IF(F61-H61&lt;10,2,IF(F61&gt;H61,3,SE)))))</f>
        <v/>
      </c>
      <c r="D61" s="320" t="s">
        <v>262</v>
      </c>
      <c r="E61" s="321"/>
      <c r="F61" s="321"/>
      <c r="G61" s="321"/>
      <c r="H61" s="321"/>
      <c r="I61" s="321"/>
      <c r="J61" s="321"/>
      <c r="K61" s="321"/>
      <c r="L61" s="321"/>
      <c r="M61" s="321"/>
      <c r="N61" s="321"/>
      <c r="O61" s="321"/>
      <c r="P61" s="322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 x14ac:dyDescent="0.3">
      <c r="C62" s="2" t="str">
        <f>IF(OR(F62="",H62=""),"",IF(F62=H62,1,IF(F62&lt;H62,0,IF(F62-H62&lt;10,2,IF(F62&gt;H62,3,SE)))))</f>
        <v/>
      </c>
      <c r="D62" s="323"/>
      <c r="E62" s="324"/>
      <c r="F62" s="324"/>
      <c r="G62" s="324"/>
      <c r="H62" s="324"/>
      <c r="I62" s="324"/>
      <c r="J62" s="324"/>
      <c r="K62" s="324"/>
      <c r="L62" s="324"/>
      <c r="M62" s="324"/>
      <c r="N62" s="324"/>
      <c r="O62" s="324"/>
      <c r="P62" s="325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 x14ac:dyDescent="0.25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 x14ac:dyDescent="0.25">
      <c r="C64" s="2">
        <f>IF(OR(F64="",H64=""),"",IF(F64=H64,1,IF(F64&lt;H64,0,IF(F64-H64&lt;10,2,IF(F64&gt;H64,3,SE)))))</f>
        <v>3</v>
      </c>
      <c r="D64" s="319" t="str">
        <f>V27</f>
        <v>Aki eh Galo !</v>
      </c>
      <c r="E64" s="319"/>
      <c r="F64" s="204">
        <v>18</v>
      </c>
      <c r="G64" s="25" t="s">
        <v>17</v>
      </c>
      <c r="H64" s="203">
        <v>0</v>
      </c>
      <c r="I64" s="319" t="str">
        <f>V24</f>
        <v>TSC_TIMÃO</v>
      </c>
      <c r="J64" s="319"/>
      <c r="K64" s="319"/>
      <c r="L64" s="319"/>
      <c r="M64" s="319"/>
      <c r="N64" s="319"/>
      <c r="O64" s="319"/>
      <c r="P64" s="319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 x14ac:dyDescent="0.25">
      <c r="C65" s="2">
        <f>IF(OR(F65="",H65=""),"",IF(F65=H65,1,IF(F65&lt;H65,0,IF(F65-H65&lt;10,2,IF(F65&gt;H65,3,SE)))))</f>
        <v>0</v>
      </c>
      <c r="D65" s="319" t="str">
        <f>V26</f>
        <v>A.C. Palhacito</v>
      </c>
      <c r="E65" s="319"/>
      <c r="F65" s="203">
        <v>47</v>
      </c>
      <c r="G65" s="25" t="s">
        <v>17</v>
      </c>
      <c r="H65" s="204">
        <v>76</v>
      </c>
      <c r="I65" s="319" t="str">
        <f>V25</f>
        <v>Barretense F.C.</v>
      </c>
      <c r="J65" s="319"/>
      <c r="K65" s="319"/>
      <c r="L65" s="319"/>
      <c r="M65" s="319"/>
      <c r="N65" s="319"/>
      <c r="O65" s="319"/>
      <c r="P65" s="319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 x14ac:dyDescent="0.25">
      <c r="C66" s="2">
        <f>IF(OR(F66="",H66=""),"",IF(F66=H66,1,IF(F66&lt;H66,0,IF(F66-H66&lt;10,2,IF(F66&gt;H66,3,SE)))))</f>
        <v>3</v>
      </c>
      <c r="D66" s="319" t="str">
        <f>V23</f>
        <v>NICKA SC</v>
      </c>
      <c r="E66" s="319"/>
      <c r="F66" s="204">
        <v>75</v>
      </c>
      <c r="G66" s="25" t="s">
        <v>17</v>
      </c>
      <c r="H66" s="203">
        <v>53</v>
      </c>
      <c r="I66" s="319" t="str">
        <f>V20</f>
        <v>Canecao Futebol Arte</v>
      </c>
      <c r="J66" s="319"/>
      <c r="K66" s="319"/>
      <c r="L66" s="319"/>
      <c r="M66" s="319"/>
      <c r="N66" s="319"/>
      <c r="O66" s="319"/>
      <c r="P66" s="319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 x14ac:dyDescent="0.25">
      <c r="C67" s="2">
        <f>IF(OR(F67="",H67=""),"",IF(F67=H67,1,IF(F67&lt;H67,0,IF(F67-H67&lt;10,2,IF(F67&gt;H67,3,SE)))))</f>
        <v>3</v>
      </c>
      <c r="D67" s="319" t="str">
        <f>V22</f>
        <v>fervedouro spfc</v>
      </c>
      <c r="E67" s="319"/>
      <c r="F67" s="204">
        <v>59</v>
      </c>
      <c r="G67" s="25" t="s">
        <v>17</v>
      </c>
      <c r="H67" s="203">
        <v>25</v>
      </c>
      <c r="I67" s="319" t="str">
        <f>V21</f>
        <v>PedroCampos F.C</v>
      </c>
      <c r="J67" s="319"/>
      <c r="K67" s="319"/>
      <c r="L67" s="319"/>
      <c r="M67" s="319"/>
      <c r="N67" s="319"/>
      <c r="O67" s="319"/>
      <c r="P67" s="319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 x14ac:dyDescent="0.3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 x14ac:dyDescent="0.25">
      <c r="C69" s="2" t="str">
        <f>IF(OR(F69="",H69=""),"",IF(F69=H69,1,IF(F69&lt;H69,0,IF(F69-H69&lt;10,2,IF(F69&gt;H69,3,SE)))))</f>
        <v/>
      </c>
      <c r="D69" s="320" t="s">
        <v>263</v>
      </c>
      <c r="E69" s="321"/>
      <c r="F69" s="321"/>
      <c r="G69" s="321"/>
      <c r="H69" s="321"/>
      <c r="I69" s="321"/>
      <c r="J69" s="321"/>
      <c r="K69" s="321"/>
      <c r="L69" s="321"/>
      <c r="M69" s="321"/>
      <c r="N69" s="321"/>
      <c r="O69" s="321"/>
      <c r="P69" s="322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 x14ac:dyDescent="0.3">
      <c r="C70" s="2" t="str">
        <f>IF(OR(F70="",H70=""),"",IF(F70=H70,1,IF(F70&lt;H70,0,IF(F70-H70&lt;10,2,IF(F70&gt;H70,3,SE)))))</f>
        <v/>
      </c>
      <c r="D70" s="323"/>
      <c r="E70" s="324"/>
      <c r="F70" s="324"/>
      <c r="G70" s="324"/>
      <c r="H70" s="324"/>
      <c r="I70" s="324"/>
      <c r="J70" s="324"/>
      <c r="K70" s="324"/>
      <c r="L70" s="324"/>
      <c r="M70" s="324"/>
      <c r="N70" s="324"/>
      <c r="O70" s="324"/>
      <c r="P70" s="325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 x14ac:dyDescent="0.25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 x14ac:dyDescent="0.25">
      <c r="C72" s="2">
        <f>IF(OR(F72="",H72=""),"",IF(F72=H72,1,IF(F72&lt;H72,0,IF(F72-H72&lt;10,2,IF(F72&gt;H72,3,SE)))))</f>
        <v>0</v>
      </c>
      <c r="D72" s="319" t="str">
        <f>V27</f>
        <v>Aki eh Galo !</v>
      </c>
      <c r="E72" s="319"/>
      <c r="F72" s="203">
        <v>29</v>
      </c>
      <c r="G72" s="25" t="s">
        <v>17</v>
      </c>
      <c r="H72" s="204">
        <v>52</v>
      </c>
      <c r="I72" s="319" t="str">
        <f>V25</f>
        <v>Barretense F.C.</v>
      </c>
      <c r="J72" s="319"/>
      <c r="K72" s="319"/>
      <c r="L72" s="319"/>
      <c r="M72" s="319"/>
      <c r="N72" s="319"/>
      <c r="O72" s="319"/>
      <c r="P72" s="319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 x14ac:dyDescent="0.25">
      <c r="C73" s="2">
        <f>IF(OR(F73="",H73=""),"",IF(F73=H73,1,IF(F73&lt;H73,0,IF(F73-H73&lt;10,2,IF(F73&gt;H73,3,SE)))))</f>
        <v>3</v>
      </c>
      <c r="D73" s="319" t="str">
        <f>V26</f>
        <v>A.C. Palhacito</v>
      </c>
      <c r="E73" s="319"/>
      <c r="F73" s="204">
        <v>46</v>
      </c>
      <c r="G73" s="25" t="s">
        <v>17</v>
      </c>
      <c r="H73" s="203">
        <v>0</v>
      </c>
      <c r="I73" s="319" t="str">
        <f>V24</f>
        <v>TSC_TIMÃO</v>
      </c>
      <c r="J73" s="319"/>
      <c r="K73" s="319"/>
      <c r="L73" s="319"/>
      <c r="M73" s="319"/>
      <c r="N73" s="319"/>
      <c r="O73" s="319"/>
      <c r="P73" s="319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 x14ac:dyDescent="0.25">
      <c r="C74" s="2">
        <f>IF(OR(F74="",H74=""),"",IF(F74=H74,1,IF(F74&lt;H74,0,IF(F74-H74&lt;10,2,IF(F74&gt;H74,3,SE)))))</f>
        <v>0</v>
      </c>
      <c r="D74" s="319" t="str">
        <f>V23</f>
        <v>NICKA SC</v>
      </c>
      <c r="E74" s="319"/>
      <c r="F74" s="203">
        <v>25</v>
      </c>
      <c r="G74" s="25" t="s">
        <v>17</v>
      </c>
      <c r="H74" s="204">
        <v>32</v>
      </c>
      <c r="I74" s="319" t="str">
        <f>V21</f>
        <v>PedroCampos F.C</v>
      </c>
      <c r="J74" s="319"/>
      <c r="K74" s="319"/>
      <c r="L74" s="319"/>
      <c r="M74" s="319"/>
      <c r="N74" s="319"/>
      <c r="O74" s="319"/>
      <c r="P74" s="319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 x14ac:dyDescent="0.25">
      <c r="C75" s="2">
        <f>IF(OR(F75="",H75=""),"",IF(F75=H75,1,IF(F75&lt;H75,0,IF(F75-H75&lt;10,2,IF(F75&gt;H75,3,SE)))))</f>
        <v>3</v>
      </c>
      <c r="D75" s="319" t="str">
        <f>V22</f>
        <v>fervedouro spfc</v>
      </c>
      <c r="E75" s="319"/>
      <c r="F75" s="204">
        <v>56</v>
      </c>
      <c r="G75" s="25" t="s">
        <v>17</v>
      </c>
      <c r="H75" s="203">
        <v>32</v>
      </c>
      <c r="I75" s="319" t="str">
        <f>V20</f>
        <v>Canecao Futebol Arte</v>
      </c>
      <c r="J75" s="319"/>
      <c r="K75" s="319"/>
      <c r="L75" s="319"/>
      <c r="M75" s="319"/>
      <c r="N75" s="319"/>
      <c r="O75" s="319"/>
      <c r="P75" s="319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 x14ac:dyDescent="0.3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 x14ac:dyDescent="0.25">
      <c r="C77" s="2" t="str">
        <f>IF(OR(F77="",H77=""),"",IF(F77=H77,1,IF(F77&lt;H77,0,IF(F77-H77&lt;10,2,IF(F77&gt;H77,3,SE)))))</f>
        <v/>
      </c>
      <c r="D77" s="320" t="s">
        <v>264</v>
      </c>
      <c r="E77" s="321"/>
      <c r="F77" s="321"/>
      <c r="G77" s="321"/>
      <c r="H77" s="321"/>
      <c r="I77" s="321"/>
      <c r="J77" s="321"/>
      <c r="K77" s="321"/>
      <c r="L77" s="321"/>
      <c r="M77" s="321"/>
      <c r="N77" s="321"/>
      <c r="O77" s="321"/>
      <c r="P77" s="322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 x14ac:dyDescent="0.3">
      <c r="C78" s="2" t="str">
        <f>IF(OR(F78="",H78=""),"",IF(F78=H78,1,IF(F78&lt;H78,0,IF(F78-H78&lt;10,2,IF(F78&gt;H78,3,SE)))))</f>
        <v/>
      </c>
      <c r="D78" s="323"/>
      <c r="E78" s="324"/>
      <c r="F78" s="324"/>
      <c r="G78" s="324"/>
      <c r="H78" s="324"/>
      <c r="I78" s="324"/>
      <c r="J78" s="324"/>
      <c r="K78" s="324"/>
      <c r="L78" s="324"/>
      <c r="M78" s="324"/>
      <c r="N78" s="324"/>
      <c r="O78" s="324"/>
      <c r="P78" s="325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 x14ac:dyDescent="0.25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 x14ac:dyDescent="0.25">
      <c r="C80" s="2">
        <f>IF(OR(F80="",H80=""),"",IF(F80=H80,1,IF(F80&lt;H80,0,IF(F80-H80&lt;10,2,IF(F80&gt;H80,3,SE)))))</f>
        <v>3</v>
      </c>
      <c r="D80" s="319" t="str">
        <f>V27</f>
        <v>Aki eh Galo !</v>
      </c>
      <c r="E80" s="319"/>
      <c r="F80" s="204">
        <v>39</v>
      </c>
      <c r="G80" s="41" t="s">
        <v>17</v>
      </c>
      <c r="H80" s="203">
        <v>24</v>
      </c>
      <c r="I80" s="319" t="str">
        <f>V26</f>
        <v>A.C. Palhacito</v>
      </c>
      <c r="J80" s="319"/>
      <c r="K80" s="319"/>
      <c r="L80" s="319"/>
      <c r="M80" s="319"/>
      <c r="N80" s="319"/>
      <c r="O80" s="319"/>
      <c r="P80" s="319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 x14ac:dyDescent="0.25">
      <c r="C81" s="2">
        <f>IF(OR(F81="",H81=""),"",IF(F81=H81,1,IF(F81&lt;H81,0,IF(F81-H81&lt;10,2,IF(F81&gt;H81,3,SE)))))</f>
        <v>3</v>
      </c>
      <c r="D81" s="319" t="str">
        <f>V25</f>
        <v>Barretense F.C.</v>
      </c>
      <c r="E81" s="319"/>
      <c r="F81" s="204">
        <v>61</v>
      </c>
      <c r="G81" s="41" t="s">
        <v>17</v>
      </c>
      <c r="H81" s="203">
        <v>0</v>
      </c>
      <c r="I81" s="319" t="str">
        <f>V24</f>
        <v>TSC_TIMÃO</v>
      </c>
      <c r="J81" s="319"/>
      <c r="K81" s="319"/>
      <c r="L81" s="319"/>
      <c r="M81" s="319"/>
      <c r="N81" s="319"/>
      <c r="O81" s="319"/>
      <c r="P81" s="319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 x14ac:dyDescent="0.25">
      <c r="C82" s="2">
        <f>IF(OR(F82="",H82=""),"",IF(F82=H82,1,IF(F82&lt;H82,0,IF(F82-H82&lt;10,2,IF(F82&gt;H82,3,SE)))))</f>
        <v>0</v>
      </c>
      <c r="D82" s="319" t="str">
        <f>V23</f>
        <v>NICKA SC</v>
      </c>
      <c r="E82" s="319"/>
      <c r="F82" s="203">
        <v>33</v>
      </c>
      <c r="G82" s="41" t="s">
        <v>17</v>
      </c>
      <c r="H82" s="204">
        <v>52</v>
      </c>
      <c r="I82" s="319" t="str">
        <f>V22</f>
        <v>fervedouro spfc</v>
      </c>
      <c r="J82" s="319"/>
      <c r="K82" s="319"/>
      <c r="L82" s="319"/>
      <c r="M82" s="319"/>
      <c r="N82" s="319"/>
      <c r="O82" s="319"/>
      <c r="P82" s="319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 x14ac:dyDescent="0.25">
      <c r="C83" s="2">
        <f>IF(OR(F83="",H83=""),"",IF(F83=H83,1,IF(F83&lt;H83,0,IF(F83-H83&lt;10,2,IF(F83&gt;H83,3,SE)))))</f>
        <v>0</v>
      </c>
      <c r="D83" s="319" t="str">
        <f>V21</f>
        <v>PedroCampos F.C</v>
      </c>
      <c r="E83" s="319"/>
      <c r="F83" s="203">
        <v>9</v>
      </c>
      <c r="G83" s="41" t="s">
        <v>17</v>
      </c>
      <c r="H83" s="204">
        <v>43</v>
      </c>
      <c r="I83" s="319" t="str">
        <f>V20</f>
        <v>Canecao Futebol Arte</v>
      </c>
      <c r="J83" s="319"/>
      <c r="K83" s="319"/>
      <c r="L83" s="319"/>
      <c r="M83" s="319"/>
      <c r="N83" s="319"/>
      <c r="O83" s="319"/>
      <c r="P83" s="319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 x14ac:dyDescent="0.25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 x14ac:dyDescent="0.25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 x14ac:dyDescent="0.25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 x14ac:dyDescent="0.3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 x14ac:dyDescent="0.25">
      <c r="C88" s="2" t="str">
        <f>IF(OR(F88="",H88=""),"",IF(F88=H88,1,IF(F88&lt;H88,0,IF(F88-H88&lt;10,2,IF(F88&gt;H88,3,SE)))))</f>
        <v/>
      </c>
      <c r="D88" s="348" t="s">
        <v>251</v>
      </c>
      <c r="E88" s="349"/>
      <c r="F88" s="349"/>
      <c r="G88" s="349"/>
      <c r="H88" s="349"/>
      <c r="I88" s="349"/>
      <c r="J88" s="349"/>
      <c r="K88" s="349"/>
      <c r="L88" s="349"/>
      <c r="M88" s="350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 x14ac:dyDescent="0.3">
      <c r="C89" s="2" t="str">
        <f>IF(OR(F89="",H89=""),"",IF(F89=H89,1,IF(F89&lt;H89,0,IF(F89-H89&lt;10,2,IF(F89&gt;H89,3,SE)))))</f>
        <v/>
      </c>
      <c r="D89" s="351"/>
      <c r="E89" s="352"/>
      <c r="F89" s="352"/>
      <c r="G89" s="352"/>
      <c r="H89" s="352"/>
      <c r="I89" s="352"/>
      <c r="J89" s="352"/>
      <c r="K89" s="352"/>
      <c r="L89" s="352"/>
      <c r="M89" s="353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 x14ac:dyDescent="0.3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6" t="s">
        <v>12</v>
      </c>
      <c r="G90" s="367"/>
      <c r="H90" s="311" t="s">
        <v>309</v>
      </c>
      <c r="I90" s="311"/>
      <c r="J90" s="311" t="s">
        <v>310</v>
      </c>
      <c r="K90" s="311"/>
      <c r="L90" s="366" t="s">
        <v>174</v>
      </c>
      <c r="M90" s="368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 x14ac:dyDescent="0.25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69">
        <f>VLOOKUP(AC91,$U$91:$Z$98,3)</f>
        <v>14</v>
      </c>
      <c r="G91" s="370"/>
      <c r="H91" s="369">
        <f>VLOOKUP(AC91,$U$91:$Z$98,4)</f>
        <v>408</v>
      </c>
      <c r="I91" s="370"/>
      <c r="J91" s="369">
        <f>VLOOKUP(AC91,$U$91:$Z$98,5)</f>
        <v>307</v>
      </c>
      <c r="K91" s="370"/>
      <c r="L91" s="369">
        <f>VLOOKUP(AC91,$U$91:$Z$98,6)</f>
        <v>101</v>
      </c>
      <c r="M91" s="371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 x14ac:dyDescent="0.25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63">
        <f t="shared" ref="F92:F98" si="10">VLOOKUP(AC92,$U$91:$Z$98,3)</f>
        <v>13</v>
      </c>
      <c r="G92" s="364"/>
      <c r="H92" s="363">
        <f t="shared" ref="H92:H98" si="11">VLOOKUP(AC92,$U$91:$Z$98,4)</f>
        <v>435</v>
      </c>
      <c r="I92" s="364"/>
      <c r="J92" s="363">
        <f t="shared" ref="J92:J98" si="12">VLOOKUP(AC92,$U$91:$Z$98,5)</f>
        <v>329</v>
      </c>
      <c r="K92" s="364"/>
      <c r="L92" s="363">
        <f t="shared" ref="L92:L98" si="13">VLOOKUP(AC92,$U$91:$Z$98,6)</f>
        <v>106</v>
      </c>
      <c r="M92" s="365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 x14ac:dyDescent="0.25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63">
        <f t="shared" si="10"/>
        <v>12</v>
      </c>
      <c r="G93" s="364"/>
      <c r="H93" s="363">
        <f t="shared" si="11"/>
        <v>385</v>
      </c>
      <c r="I93" s="364"/>
      <c r="J93" s="363">
        <f t="shared" si="12"/>
        <v>312</v>
      </c>
      <c r="K93" s="364"/>
      <c r="L93" s="363">
        <f t="shared" si="13"/>
        <v>73</v>
      </c>
      <c r="M93" s="365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 x14ac:dyDescent="0.25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63">
        <f t="shared" si="10"/>
        <v>10</v>
      </c>
      <c r="G94" s="364"/>
      <c r="H94" s="363">
        <f t="shared" si="11"/>
        <v>347</v>
      </c>
      <c r="I94" s="364"/>
      <c r="J94" s="363">
        <f t="shared" si="12"/>
        <v>275</v>
      </c>
      <c r="K94" s="364"/>
      <c r="L94" s="363">
        <f t="shared" si="13"/>
        <v>72</v>
      </c>
      <c r="M94" s="365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 x14ac:dyDescent="0.25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60">
        <f t="shared" si="10"/>
        <v>9</v>
      </c>
      <c r="G95" s="361"/>
      <c r="H95" s="360">
        <f t="shared" si="11"/>
        <v>374</v>
      </c>
      <c r="I95" s="361"/>
      <c r="J95" s="360">
        <f t="shared" si="12"/>
        <v>338</v>
      </c>
      <c r="K95" s="361"/>
      <c r="L95" s="360">
        <f t="shared" si="13"/>
        <v>36</v>
      </c>
      <c r="M95" s="362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 x14ac:dyDescent="0.25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60">
        <f t="shared" si="10"/>
        <v>9</v>
      </c>
      <c r="G96" s="361"/>
      <c r="H96" s="360">
        <f t="shared" si="11"/>
        <v>306</v>
      </c>
      <c r="I96" s="361"/>
      <c r="J96" s="360">
        <f t="shared" si="12"/>
        <v>277</v>
      </c>
      <c r="K96" s="361"/>
      <c r="L96" s="360">
        <f t="shared" si="13"/>
        <v>29</v>
      </c>
      <c r="M96" s="362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 x14ac:dyDescent="0.25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60">
        <f t="shared" si="10"/>
        <v>8</v>
      </c>
      <c r="G97" s="361"/>
      <c r="H97" s="360">
        <f t="shared" si="11"/>
        <v>311</v>
      </c>
      <c r="I97" s="361"/>
      <c r="J97" s="360">
        <f t="shared" si="12"/>
        <v>308</v>
      </c>
      <c r="K97" s="361"/>
      <c r="L97" s="360">
        <f t="shared" si="13"/>
        <v>3</v>
      </c>
      <c r="M97" s="362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 x14ac:dyDescent="0.3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57">
        <f t="shared" si="10"/>
        <v>0</v>
      </c>
      <c r="G98" s="358"/>
      <c r="H98" s="357">
        <f t="shared" si="11"/>
        <v>0</v>
      </c>
      <c r="I98" s="358"/>
      <c r="J98" s="357">
        <f t="shared" si="12"/>
        <v>420</v>
      </c>
      <c r="K98" s="358"/>
      <c r="L98" s="357">
        <f t="shared" si="13"/>
        <v>-420</v>
      </c>
      <c r="M98" s="359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 x14ac:dyDescent="0.25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 x14ac:dyDescent="0.3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 x14ac:dyDescent="0.25">
      <c r="C101" s="2" t="str">
        <f>IF(OR(F101="",H101=""),"",IF(F101=H101,1,IF(F101&lt;H101,0,IF(F101-H101&lt;10,2,IF(F101&gt;H101,3,SE)))))</f>
        <v/>
      </c>
      <c r="D101" s="329" t="s">
        <v>258</v>
      </c>
      <c r="E101" s="330"/>
      <c r="F101" s="330"/>
      <c r="G101" s="330"/>
      <c r="H101" s="330"/>
      <c r="I101" s="330"/>
      <c r="J101" s="330"/>
      <c r="K101" s="330"/>
      <c r="L101" s="330"/>
      <c r="M101" s="330"/>
      <c r="N101" s="330"/>
      <c r="O101" s="330"/>
      <c r="P101" s="331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 x14ac:dyDescent="0.3">
      <c r="C102" s="2" t="str">
        <f>IF(OR(F102="",H102=""),"",IF(F102=H102,1,IF(F102&lt;H102,0,IF(F102-H102&lt;10,2,IF(F102&gt;H102,3,SE)))))</f>
        <v/>
      </c>
      <c r="D102" s="332"/>
      <c r="E102" s="333"/>
      <c r="F102" s="333"/>
      <c r="G102" s="333"/>
      <c r="H102" s="333"/>
      <c r="I102" s="333"/>
      <c r="J102" s="333"/>
      <c r="K102" s="333"/>
      <c r="L102" s="333"/>
      <c r="M102" s="333"/>
      <c r="N102" s="333"/>
      <c r="O102" s="333"/>
      <c r="P102" s="334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 x14ac:dyDescent="0.25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 x14ac:dyDescent="0.25">
      <c r="C104" s="2">
        <f>IF(OR(F104="",H104=""),"",IF(F104=H104,1,IF(F104&lt;H104,0,IF(F104-H104&lt;10,2,IF(F104&gt;H104,3,SE)))))</f>
        <v>3</v>
      </c>
      <c r="D104" s="345" t="str">
        <f>V98</f>
        <v>Fiote Team</v>
      </c>
      <c r="E104" s="346"/>
      <c r="F104" s="204">
        <v>46</v>
      </c>
      <c r="G104" s="25" t="s">
        <v>17</v>
      </c>
      <c r="H104" s="203">
        <v>30</v>
      </c>
      <c r="I104" s="345" t="str">
        <f>V94</f>
        <v>comicu</v>
      </c>
      <c r="J104" s="347"/>
      <c r="K104" s="347"/>
      <c r="L104" s="347"/>
      <c r="M104" s="347"/>
      <c r="N104" s="347"/>
      <c r="O104" s="347"/>
      <c r="P104" s="346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 x14ac:dyDescent="0.25">
      <c r="C105" s="2">
        <f>IF(OR(F105="",H105=""),"",IF(F105=H105,1,IF(F105&lt;H105,0,IF(F105-H105&lt;10,2,IF(F105&gt;H105,3,SE)))))</f>
        <v>3</v>
      </c>
      <c r="D105" s="345" t="str">
        <f>V97</f>
        <v>Al-Jazira F.c</v>
      </c>
      <c r="E105" s="346"/>
      <c r="F105" s="204">
        <v>41</v>
      </c>
      <c r="G105" s="25" t="s">
        <v>17</v>
      </c>
      <c r="H105" s="203">
        <v>15</v>
      </c>
      <c r="I105" s="345" t="str">
        <f>V93</f>
        <v>André fogão</v>
      </c>
      <c r="J105" s="347"/>
      <c r="K105" s="347"/>
      <c r="L105" s="347"/>
      <c r="M105" s="347"/>
      <c r="N105" s="347"/>
      <c r="O105" s="347"/>
      <c r="P105" s="346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 x14ac:dyDescent="0.25">
      <c r="C106" s="2">
        <f>IF(OR(F106="",H106=""),"",IF(F106=H106,1,IF(F106&lt;H106,0,IF(F106-H106&lt;10,2,IF(F106&gt;H106,3,SE)))))</f>
        <v>0</v>
      </c>
      <c r="D106" s="345" t="str">
        <f>V96</f>
        <v>to na frente FC</v>
      </c>
      <c r="E106" s="346"/>
      <c r="F106" s="203">
        <v>27</v>
      </c>
      <c r="G106" s="25" t="s">
        <v>17</v>
      </c>
      <c r="H106" s="204">
        <v>47</v>
      </c>
      <c r="I106" s="345" t="str">
        <f>V92</f>
        <v>Mentex F.C.</v>
      </c>
      <c r="J106" s="347"/>
      <c r="K106" s="347"/>
      <c r="L106" s="347"/>
      <c r="M106" s="347"/>
      <c r="N106" s="347"/>
      <c r="O106" s="347"/>
      <c r="P106" s="346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 x14ac:dyDescent="0.25">
      <c r="C107" s="2">
        <f>IF(OR(F107="",H107=""),"",IF(F107=H107,1,IF(F107&lt;H107,0,IF(F107-H107&lt;10,2,IF(F107&gt;H107,3,SE)))))</f>
        <v>3</v>
      </c>
      <c r="D107" s="345" t="str">
        <f>V95</f>
        <v>Atlético Bempostense</v>
      </c>
      <c r="E107" s="346"/>
      <c r="F107" s="204">
        <v>37</v>
      </c>
      <c r="G107" s="25" t="s">
        <v>17</v>
      </c>
      <c r="H107" s="203">
        <v>0</v>
      </c>
      <c r="I107" s="345" t="str">
        <f>V91</f>
        <v>spider mel fc</v>
      </c>
      <c r="J107" s="347"/>
      <c r="K107" s="347"/>
      <c r="L107" s="347"/>
      <c r="M107" s="347"/>
      <c r="N107" s="347"/>
      <c r="O107" s="347"/>
      <c r="P107" s="346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 x14ac:dyDescent="0.3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 x14ac:dyDescent="0.25">
      <c r="C109" s="2" t="str">
        <f>IF(OR(F109="",H109=""),"",IF(F109=H109,1,IF(F109&lt;H109,0,IF(F109-H109&lt;10,2,IF(F109&gt;H109,3,SE)))))</f>
        <v/>
      </c>
      <c r="D109" s="320" t="s">
        <v>259</v>
      </c>
      <c r="E109" s="321"/>
      <c r="F109" s="321"/>
      <c r="G109" s="321"/>
      <c r="H109" s="321"/>
      <c r="I109" s="321"/>
      <c r="J109" s="321"/>
      <c r="K109" s="321"/>
      <c r="L109" s="321"/>
      <c r="M109" s="321"/>
      <c r="N109" s="321"/>
      <c r="O109" s="321"/>
      <c r="P109" s="322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 x14ac:dyDescent="0.3">
      <c r="C110" s="2" t="str">
        <f>IF(OR(F110="",H110=""),"",IF(F110=H110,1,IF(F110&lt;H110,0,IF(F110-H110&lt;10,2,IF(F110&gt;H110,3,SE)))))</f>
        <v/>
      </c>
      <c r="D110" s="323"/>
      <c r="E110" s="324"/>
      <c r="F110" s="324"/>
      <c r="G110" s="324"/>
      <c r="H110" s="324"/>
      <c r="I110" s="324"/>
      <c r="J110" s="324"/>
      <c r="K110" s="324"/>
      <c r="L110" s="324"/>
      <c r="M110" s="324"/>
      <c r="N110" s="324"/>
      <c r="O110" s="324"/>
      <c r="P110" s="325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 x14ac:dyDescent="0.25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 x14ac:dyDescent="0.25">
      <c r="C112" s="2">
        <f>IF(OR(F112="",H112=""),"",IF(F112=H112,1,IF(F112&lt;H112,0,IF(F112-H112&lt;10,2,IF(F112&gt;H112,3,SE)))))</f>
        <v>3</v>
      </c>
      <c r="D112" s="345" t="str">
        <f>V98</f>
        <v>Fiote Team</v>
      </c>
      <c r="E112" s="346"/>
      <c r="F112" s="204">
        <v>79</v>
      </c>
      <c r="G112" s="41" t="s">
        <v>17</v>
      </c>
      <c r="H112" s="203">
        <v>0</v>
      </c>
      <c r="I112" s="345" t="str">
        <f>V91</f>
        <v>spider mel fc</v>
      </c>
      <c r="J112" s="347"/>
      <c r="K112" s="347"/>
      <c r="L112" s="347"/>
      <c r="M112" s="347"/>
      <c r="N112" s="347"/>
      <c r="O112" s="347"/>
      <c r="P112" s="346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 x14ac:dyDescent="0.25">
      <c r="C113" s="2">
        <f>IF(OR(F113="",H113=""),"",IF(F113=H113,1,IF(F113&lt;H113,0,IF(F113-H113&lt;10,2,IF(F113&gt;H113,3,SE)))))</f>
        <v>2</v>
      </c>
      <c r="D113" s="345" t="str">
        <f>V97</f>
        <v>Al-Jazira F.c</v>
      </c>
      <c r="E113" s="346"/>
      <c r="F113" s="204">
        <v>57</v>
      </c>
      <c r="G113" s="41" t="s">
        <v>17</v>
      </c>
      <c r="H113" s="203">
        <v>54</v>
      </c>
      <c r="I113" s="345" t="str">
        <f>V92</f>
        <v>Mentex F.C.</v>
      </c>
      <c r="J113" s="347"/>
      <c r="K113" s="347"/>
      <c r="L113" s="347"/>
      <c r="M113" s="347"/>
      <c r="N113" s="347"/>
      <c r="O113" s="347"/>
      <c r="P113" s="346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 x14ac:dyDescent="0.25">
      <c r="C114" s="2">
        <f>IF(OR(F114="",H114=""),"",IF(F114=H114,1,IF(F114&lt;H114,0,IF(F114-H114&lt;10,2,IF(F114&gt;H114,3,SE)))))</f>
        <v>0</v>
      </c>
      <c r="D114" s="345" t="str">
        <f>V96</f>
        <v>to na frente FC</v>
      </c>
      <c r="E114" s="346"/>
      <c r="F114" s="203">
        <v>39</v>
      </c>
      <c r="G114" s="41" t="s">
        <v>17</v>
      </c>
      <c r="H114" s="204">
        <v>44</v>
      </c>
      <c r="I114" s="345" t="str">
        <f>V93</f>
        <v>André fogão</v>
      </c>
      <c r="J114" s="347"/>
      <c r="K114" s="347"/>
      <c r="L114" s="347"/>
      <c r="M114" s="347"/>
      <c r="N114" s="347"/>
      <c r="O114" s="347"/>
      <c r="P114" s="346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 x14ac:dyDescent="0.25">
      <c r="C115" s="2">
        <f>IF(OR(F115="",H115=""),"",IF(F115=H115,1,IF(F115&lt;H115,0,IF(F115-H115&lt;10,2,IF(F115&gt;H115,3,SE)))))</f>
        <v>0</v>
      </c>
      <c r="D115" s="345" t="str">
        <f>V95</f>
        <v>Atlético Bempostense</v>
      </c>
      <c r="E115" s="346"/>
      <c r="F115" s="203">
        <v>43</v>
      </c>
      <c r="G115" s="41" t="s">
        <v>17</v>
      </c>
      <c r="H115" s="204">
        <v>63</v>
      </c>
      <c r="I115" s="345" t="str">
        <f>V94</f>
        <v>comicu</v>
      </c>
      <c r="J115" s="347"/>
      <c r="K115" s="347"/>
      <c r="L115" s="347"/>
      <c r="M115" s="347"/>
      <c r="N115" s="347"/>
      <c r="O115" s="347"/>
      <c r="P115" s="346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 x14ac:dyDescent="0.3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 x14ac:dyDescent="0.25">
      <c r="C117" s="2" t="str">
        <f>IF(OR(F117="",H117=""),"",IF(F117=H117,1,IF(F117&lt;H117,0,IF(F117-H117&lt;10,2,IF(F117&gt;H117,3,SE)))))</f>
        <v/>
      </c>
      <c r="D117" s="320" t="s">
        <v>260</v>
      </c>
      <c r="E117" s="321"/>
      <c r="F117" s="321"/>
      <c r="G117" s="321"/>
      <c r="H117" s="321"/>
      <c r="I117" s="321"/>
      <c r="J117" s="321"/>
      <c r="K117" s="321"/>
      <c r="L117" s="321"/>
      <c r="M117" s="321"/>
      <c r="N117" s="321"/>
      <c r="O117" s="321"/>
      <c r="P117" s="322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 x14ac:dyDescent="0.3">
      <c r="C118" s="2" t="str">
        <f>IF(OR(F118="",H118=""),"",IF(F118=H118,1,IF(F118&lt;H118,0,IF(F118-H118&lt;10,2,IF(F118&gt;H118,3,SE)))))</f>
        <v/>
      </c>
      <c r="D118" s="323"/>
      <c r="E118" s="324"/>
      <c r="F118" s="324"/>
      <c r="G118" s="324"/>
      <c r="H118" s="324"/>
      <c r="I118" s="324"/>
      <c r="J118" s="324"/>
      <c r="K118" s="324"/>
      <c r="L118" s="324"/>
      <c r="M118" s="324"/>
      <c r="N118" s="324"/>
      <c r="O118" s="324"/>
      <c r="P118" s="325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 x14ac:dyDescent="0.25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 x14ac:dyDescent="0.25">
      <c r="C120" s="2">
        <f>IF(OR(F120="",H120=""),"",IF(F120=H120,1,IF(F120&lt;H120,0,IF(F120-H120&lt;10,2,IF(F120&gt;H120,3,SE)))))</f>
        <v>0</v>
      </c>
      <c r="D120" s="345" t="str">
        <f>V98</f>
        <v>Fiote Team</v>
      </c>
      <c r="E120" s="346"/>
      <c r="F120" s="203">
        <v>69</v>
      </c>
      <c r="G120" s="25" t="s">
        <v>17</v>
      </c>
      <c r="H120" s="204">
        <v>76</v>
      </c>
      <c r="I120" s="345" t="str">
        <f>V92</f>
        <v>Mentex F.C.</v>
      </c>
      <c r="J120" s="347"/>
      <c r="K120" s="347"/>
      <c r="L120" s="347"/>
      <c r="M120" s="347"/>
      <c r="N120" s="347"/>
      <c r="O120" s="347"/>
      <c r="P120" s="346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 x14ac:dyDescent="0.25">
      <c r="C121" s="2">
        <f>IF(OR(F121="",H121=""),"",IF(F121=H121,1,IF(F121&lt;H121,0,IF(F121-H121&lt;10,2,IF(F121&gt;H121,3,SE)))))</f>
        <v>3</v>
      </c>
      <c r="D121" s="345" t="str">
        <f>V97</f>
        <v>Al-Jazira F.c</v>
      </c>
      <c r="E121" s="346"/>
      <c r="F121" s="204">
        <v>60</v>
      </c>
      <c r="G121" s="25" t="s">
        <v>17</v>
      </c>
      <c r="H121" s="203">
        <v>0</v>
      </c>
      <c r="I121" s="345" t="str">
        <f>V91</f>
        <v>spider mel fc</v>
      </c>
      <c r="J121" s="347"/>
      <c r="K121" s="347"/>
      <c r="L121" s="347"/>
      <c r="M121" s="347"/>
      <c r="N121" s="347"/>
      <c r="O121" s="347"/>
      <c r="P121" s="346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 x14ac:dyDescent="0.25">
      <c r="C122" s="2">
        <f>IF(OR(F122="",H122=""),"",IF(F122=H122,1,IF(F122&lt;H122,0,IF(F122-H122&lt;10,2,IF(F122&gt;H122,3,SE)))))</f>
        <v>0</v>
      </c>
      <c r="D122" s="345" t="str">
        <f>V96</f>
        <v>to na frente FC</v>
      </c>
      <c r="E122" s="346"/>
      <c r="F122" s="203">
        <v>49</v>
      </c>
      <c r="G122" s="25" t="s">
        <v>17</v>
      </c>
      <c r="H122" s="204">
        <v>65</v>
      </c>
      <c r="I122" s="345" t="str">
        <f>V94</f>
        <v>comicu</v>
      </c>
      <c r="J122" s="347"/>
      <c r="K122" s="347"/>
      <c r="L122" s="347"/>
      <c r="M122" s="347"/>
      <c r="N122" s="347"/>
      <c r="O122" s="347"/>
      <c r="P122" s="346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 x14ac:dyDescent="0.25">
      <c r="C123" s="2">
        <f>IF(OR(F123="",H123=""),"",IF(F123=H123,1,IF(F123&lt;H123,0,IF(F123-H123&lt;10,2,IF(F123&gt;H123,3,SE)))))</f>
        <v>2</v>
      </c>
      <c r="D123" s="345" t="str">
        <f>V95</f>
        <v>Atlético Bempostense</v>
      </c>
      <c r="E123" s="346"/>
      <c r="F123" s="204">
        <v>39</v>
      </c>
      <c r="G123" s="25" t="s">
        <v>17</v>
      </c>
      <c r="H123" s="203">
        <v>33</v>
      </c>
      <c r="I123" s="345" t="str">
        <f>V93</f>
        <v>André fogão</v>
      </c>
      <c r="J123" s="347"/>
      <c r="K123" s="347"/>
      <c r="L123" s="347"/>
      <c r="M123" s="347"/>
      <c r="N123" s="347"/>
      <c r="O123" s="347"/>
      <c r="P123" s="346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 x14ac:dyDescent="0.3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 x14ac:dyDescent="0.25">
      <c r="C125" s="2" t="str">
        <f>IF(OR(F125="",H125=""),"",IF(F125=H125,1,IF(F125&lt;H125,0,IF(F125-H125&lt;10,2,IF(F125&gt;H125,3,SE)))))</f>
        <v/>
      </c>
      <c r="D125" s="320" t="s">
        <v>261</v>
      </c>
      <c r="E125" s="321"/>
      <c r="F125" s="321"/>
      <c r="G125" s="321"/>
      <c r="H125" s="321"/>
      <c r="I125" s="321"/>
      <c r="J125" s="321"/>
      <c r="K125" s="321"/>
      <c r="L125" s="321"/>
      <c r="M125" s="321"/>
      <c r="N125" s="321"/>
      <c r="O125" s="321"/>
      <c r="P125" s="322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 x14ac:dyDescent="0.3">
      <c r="C126" s="2" t="str">
        <f>IF(OR(F126="",H126=""),"",IF(F126=H126,1,IF(F126&lt;H126,0,IF(F126-H126&lt;10,2,IF(F126&gt;H126,3,SE)))))</f>
        <v/>
      </c>
      <c r="D126" s="323"/>
      <c r="E126" s="324"/>
      <c r="F126" s="324"/>
      <c r="G126" s="324"/>
      <c r="H126" s="324"/>
      <c r="I126" s="324"/>
      <c r="J126" s="324"/>
      <c r="K126" s="324"/>
      <c r="L126" s="324"/>
      <c r="M126" s="324"/>
      <c r="N126" s="324"/>
      <c r="O126" s="324"/>
      <c r="P126" s="325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 x14ac:dyDescent="0.25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 x14ac:dyDescent="0.25">
      <c r="C128" s="2">
        <f>IF(OR(F128="",H128=""),"",IF(F128=H128,1,IF(F128&lt;H128,0,IF(F128-H128&lt;10,2,IF(F128&gt;H128,3,SE)))))</f>
        <v>2</v>
      </c>
      <c r="D128" s="345" t="str">
        <f>V98</f>
        <v>Fiote Team</v>
      </c>
      <c r="E128" s="346"/>
      <c r="F128" s="204">
        <v>54</v>
      </c>
      <c r="G128" s="25" t="s">
        <v>17</v>
      </c>
      <c r="H128" s="203">
        <v>51</v>
      </c>
      <c r="I128" s="345" t="str">
        <f>V93</f>
        <v>André fogão</v>
      </c>
      <c r="J128" s="347"/>
      <c r="K128" s="347"/>
      <c r="L128" s="347"/>
      <c r="M128" s="347"/>
      <c r="N128" s="347"/>
      <c r="O128" s="347"/>
      <c r="P128" s="346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 x14ac:dyDescent="0.25">
      <c r="C129" s="2">
        <f>IF(OR(F129="",H129=""),"",IF(F129=H129,1,IF(F129&lt;H129,0,IF(F129-H129&lt;10,2,IF(F129&gt;H129,3,SE)))))</f>
        <v>3</v>
      </c>
      <c r="D129" s="345" t="str">
        <f>V97</f>
        <v>Al-Jazira F.c</v>
      </c>
      <c r="E129" s="346"/>
      <c r="F129" s="204">
        <v>81</v>
      </c>
      <c r="G129" s="25" t="s">
        <v>17</v>
      </c>
      <c r="H129" s="203">
        <v>49</v>
      </c>
      <c r="I129" s="345" t="str">
        <f>V94</f>
        <v>comicu</v>
      </c>
      <c r="J129" s="347"/>
      <c r="K129" s="347"/>
      <c r="L129" s="347"/>
      <c r="M129" s="347"/>
      <c r="N129" s="347"/>
      <c r="O129" s="347"/>
      <c r="P129" s="346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 x14ac:dyDescent="0.25">
      <c r="C130" s="2">
        <f>IF(OR(F130="",H130=""),"",IF(F130=H130,1,IF(F130&lt;H130,0,IF(F130-H130&lt;10,2,IF(F130&gt;H130,3,SE)))))</f>
        <v>3</v>
      </c>
      <c r="D130" s="345" t="str">
        <f>V96</f>
        <v>to na frente FC</v>
      </c>
      <c r="E130" s="346"/>
      <c r="F130" s="204">
        <v>52</v>
      </c>
      <c r="G130" s="25" t="s">
        <v>17</v>
      </c>
      <c r="H130" s="203">
        <v>0</v>
      </c>
      <c r="I130" s="345" t="str">
        <f>V91</f>
        <v>spider mel fc</v>
      </c>
      <c r="J130" s="347"/>
      <c r="K130" s="347"/>
      <c r="L130" s="347"/>
      <c r="M130" s="347"/>
      <c r="N130" s="347"/>
      <c r="O130" s="347"/>
      <c r="P130" s="346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 x14ac:dyDescent="0.25">
      <c r="C131" s="2">
        <f>IF(OR(F131="",H131=""),"",IF(F131=H131,1,IF(F131&lt;H131,0,IF(F131-H131&lt;10,2,IF(F131&gt;H131,3,SE)))))</f>
        <v>0</v>
      </c>
      <c r="D131" s="345" t="str">
        <f>V95</f>
        <v>Atlético Bempostense</v>
      </c>
      <c r="E131" s="346"/>
      <c r="F131" s="203">
        <v>42</v>
      </c>
      <c r="G131" s="25" t="s">
        <v>17</v>
      </c>
      <c r="H131" s="204">
        <v>49</v>
      </c>
      <c r="I131" s="345" t="str">
        <f>V92</f>
        <v>Mentex F.C.</v>
      </c>
      <c r="J131" s="347"/>
      <c r="K131" s="347"/>
      <c r="L131" s="347"/>
      <c r="M131" s="347"/>
      <c r="N131" s="347"/>
      <c r="O131" s="347"/>
      <c r="P131" s="346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 x14ac:dyDescent="0.3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 x14ac:dyDescent="0.25">
      <c r="C133" s="2" t="str">
        <f>IF(OR(F133="",H133=""),"",IF(F133=H133,1,IF(F133&lt;H133,0,IF(F133-H133&lt;10,2,IF(F133&gt;H133,3,SE)))))</f>
        <v/>
      </c>
      <c r="D133" s="320" t="s">
        <v>262</v>
      </c>
      <c r="E133" s="321"/>
      <c r="F133" s="321"/>
      <c r="G133" s="321"/>
      <c r="H133" s="321"/>
      <c r="I133" s="321"/>
      <c r="J133" s="321"/>
      <c r="K133" s="321"/>
      <c r="L133" s="321"/>
      <c r="M133" s="321"/>
      <c r="N133" s="321"/>
      <c r="O133" s="321"/>
      <c r="P133" s="322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 x14ac:dyDescent="0.3">
      <c r="C134" s="2" t="str">
        <f>IF(OR(F134="",H134=""),"",IF(F134=H134,1,IF(F134&lt;H134,0,IF(F134-H134&lt;10,2,IF(F134&gt;H134,3,SE)))))</f>
        <v/>
      </c>
      <c r="D134" s="323"/>
      <c r="E134" s="324"/>
      <c r="F134" s="324"/>
      <c r="G134" s="324"/>
      <c r="H134" s="324"/>
      <c r="I134" s="324"/>
      <c r="J134" s="324"/>
      <c r="K134" s="324"/>
      <c r="L134" s="324"/>
      <c r="M134" s="324"/>
      <c r="N134" s="324"/>
      <c r="O134" s="324"/>
      <c r="P134" s="325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 x14ac:dyDescent="0.25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 x14ac:dyDescent="0.25">
      <c r="C136" s="2">
        <f>IF(OR(F136="",H136=""),"",IF(F136=H136,1,IF(F136&lt;H136,0,IF(F136-H136&lt;10,2,IF(F136&gt;H136,3,SE)))))</f>
        <v>3</v>
      </c>
      <c r="D136" s="345" t="str">
        <f>V98</f>
        <v>Fiote Team</v>
      </c>
      <c r="E136" s="346"/>
      <c r="F136" s="204">
        <v>70</v>
      </c>
      <c r="G136" s="41" t="s">
        <v>17</v>
      </c>
      <c r="H136" s="203">
        <v>48</v>
      </c>
      <c r="I136" s="345" t="str">
        <f>V95</f>
        <v>Atlético Bempostense</v>
      </c>
      <c r="J136" s="347"/>
      <c r="K136" s="347"/>
      <c r="L136" s="347"/>
      <c r="M136" s="347"/>
      <c r="N136" s="347"/>
      <c r="O136" s="347"/>
      <c r="P136" s="346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 x14ac:dyDescent="0.25">
      <c r="C137" s="2">
        <f>IF(OR(F137="",H137=""),"",IF(F137=H137,1,IF(F137&lt;H137,0,IF(F137-H137&lt;10,2,IF(F137&gt;H137,3,SE)))))</f>
        <v>3</v>
      </c>
      <c r="D137" s="345" t="str">
        <f>V97</f>
        <v>Al-Jazira F.c</v>
      </c>
      <c r="E137" s="346"/>
      <c r="F137" s="204">
        <v>51</v>
      </c>
      <c r="G137" s="41" t="s">
        <v>17</v>
      </c>
      <c r="H137" s="203">
        <v>40</v>
      </c>
      <c r="I137" s="345" t="str">
        <f>V96</f>
        <v>to na frente FC</v>
      </c>
      <c r="J137" s="347"/>
      <c r="K137" s="347"/>
      <c r="L137" s="347"/>
      <c r="M137" s="347"/>
      <c r="N137" s="347"/>
      <c r="O137" s="347"/>
      <c r="P137" s="346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 x14ac:dyDescent="0.25">
      <c r="C138" s="2">
        <f>IF(OR(F138="",H138=""),"",IF(F138=H138,1,IF(F138&lt;H138,0,IF(F138-H138&lt;10,2,IF(F138&gt;H138,3,SE)))))</f>
        <v>3</v>
      </c>
      <c r="D138" s="345" t="str">
        <f>V94</f>
        <v>comicu</v>
      </c>
      <c r="E138" s="346"/>
      <c r="F138" s="204">
        <v>62</v>
      </c>
      <c r="G138" s="41" t="s">
        <v>17</v>
      </c>
      <c r="H138" s="203">
        <v>0</v>
      </c>
      <c r="I138" s="345" t="str">
        <f>V91</f>
        <v>spider mel fc</v>
      </c>
      <c r="J138" s="347"/>
      <c r="K138" s="347"/>
      <c r="L138" s="347"/>
      <c r="M138" s="347"/>
      <c r="N138" s="347"/>
      <c r="O138" s="347"/>
      <c r="P138" s="346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 x14ac:dyDescent="0.25">
      <c r="C139" s="2">
        <f>IF(OR(F139="",H139=""),"",IF(F139=H139,1,IF(F139&lt;H139,0,IF(F139-H139&lt;10,2,IF(F139&gt;H139,3,SE)))))</f>
        <v>3</v>
      </c>
      <c r="D139" s="345" t="str">
        <f>V93</f>
        <v>André fogão</v>
      </c>
      <c r="E139" s="346"/>
      <c r="F139" s="204">
        <v>65</v>
      </c>
      <c r="G139" s="41" t="s">
        <v>17</v>
      </c>
      <c r="H139" s="203">
        <v>49</v>
      </c>
      <c r="I139" s="345" t="str">
        <f>V92</f>
        <v>Mentex F.C.</v>
      </c>
      <c r="J139" s="347"/>
      <c r="K139" s="347"/>
      <c r="L139" s="347"/>
      <c r="M139" s="347"/>
      <c r="N139" s="347"/>
      <c r="O139" s="347"/>
      <c r="P139" s="346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 x14ac:dyDescent="0.3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 x14ac:dyDescent="0.25">
      <c r="C141" s="2" t="str">
        <f>IF(OR(F141="",H141=""),"",IF(F141=H141,1,IF(F141&lt;H141,0,IF(F141-H141&lt;10,2,IF(F141&gt;H141,3,SE)))))</f>
        <v/>
      </c>
      <c r="D141" s="320" t="s">
        <v>263</v>
      </c>
      <c r="E141" s="321"/>
      <c r="F141" s="321"/>
      <c r="G141" s="321"/>
      <c r="H141" s="321"/>
      <c r="I141" s="321"/>
      <c r="J141" s="321"/>
      <c r="K141" s="321"/>
      <c r="L141" s="321"/>
      <c r="M141" s="321"/>
      <c r="N141" s="321"/>
      <c r="O141" s="321"/>
      <c r="P141" s="322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 x14ac:dyDescent="0.3">
      <c r="C142" s="2" t="str">
        <f>IF(OR(F142="",H142=""),"",IF(F142=H142,1,IF(F142&lt;H142,0,IF(F142-H142&lt;10,2,IF(F142&gt;H142,3,SE)))))</f>
        <v/>
      </c>
      <c r="D142" s="323"/>
      <c r="E142" s="324"/>
      <c r="F142" s="324"/>
      <c r="G142" s="324"/>
      <c r="H142" s="324"/>
      <c r="I142" s="324"/>
      <c r="J142" s="324"/>
      <c r="K142" s="324"/>
      <c r="L142" s="324"/>
      <c r="M142" s="324"/>
      <c r="N142" s="324"/>
      <c r="O142" s="324"/>
      <c r="P142" s="325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 x14ac:dyDescent="0.25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 x14ac:dyDescent="0.25">
      <c r="C144" s="2">
        <f>IF(OR(F144="",H144=""),"",IF(F144=H144,1,IF(F144&lt;H144,0,IF(F144-H144&lt;10,2,IF(F144&gt;H144,3,SE)))))</f>
        <v>0</v>
      </c>
      <c r="D144" s="345" t="str">
        <f>V98</f>
        <v>Fiote Team</v>
      </c>
      <c r="E144" s="346"/>
      <c r="F144" s="203">
        <v>42</v>
      </c>
      <c r="G144" s="41" t="s">
        <v>17</v>
      </c>
      <c r="H144" s="204">
        <v>55</v>
      </c>
      <c r="I144" s="345" t="str">
        <f>V96</f>
        <v>to na frente FC</v>
      </c>
      <c r="J144" s="347"/>
      <c r="K144" s="347"/>
      <c r="L144" s="347"/>
      <c r="M144" s="347"/>
      <c r="N144" s="347"/>
      <c r="O144" s="347"/>
      <c r="P144" s="346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 x14ac:dyDescent="0.25">
      <c r="C145" s="2">
        <f>IF(OR(F145="",H145=""),"",IF(F145=H145,1,IF(F145&lt;H145,0,IF(F145-H145&lt;10,2,IF(F145&gt;H145,3,SE)))))</f>
        <v>0</v>
      </c>
      <c r="D145" s="345" t="str">
        <f>V97</f>
        <v>Al-Jazira F.c</v>
      </c>
      <c r="E145" s="346"/>
      <c r="F145" s="203">
        <v>49</v>
      </c>
      <c r="G145" s="41" t="s">
        <v>17</v>
      </c>
      <c r="H145" s="204">
        <v>74</v>
      </c>
      <c r="I145" s="345" t="str">
        <f>V95</f>
        <v>Atlético Bempostense</v>
      </c>
      <c r="J145" s="347"/>
      <c r="K145" s="347"/>
      <c r="L145" s="347"/>
      <c r="M145" s="347"/>
      <c r="N145" s="347"/>
      <c r="O145" s="347"/>
      <c r="P145" s="346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 x14ac:dyDescent="0.25">
      <c r="C146" s="2">
        <f>IF(OR(F146="",H146=""),"",IF(F146=H146,1,IF(F146&lt;H146,0,IF(F146-H146&lt;10,2,IF(F146&gt;H146,3,SE)))))</f>
        <v>0</v>
      </c>
      <c r="D146" s="345" t="str">
        <f>V94</f>
        <v>comicu</v>
      </c>
      <c r="E146" s="346"/>
      <c r="F146" s="203">
        <v>52</v>
      </c>
      <c r="G146" s="41" t="s">
        <v>17</v>
      </c>
      <c r="H146" s="204">
        <v>59</v>
      </c>
      <c r="I146" s="345" t="str">
        <f>V92</f>
        <v>Mentex F.C.</v>
      </c>
      <c r="J146" s="347"/>
      <c r="K146" s="347"/>
      <c r="L146" s="347"/>
      <c r="M146" s="347"/>
      <c r="N146" s="347"/>
      <c r="O146" s="347"/>
      <c r="P146" s="346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 x14ac:dyDescent="0.25">
      <c r="C147" s="2">
        <f>IF(OR(F147="",H147=""),"",IF(F147=H147,1,IF(F147&lt;H147,0,IF(F147-H147&lt;10,2,IF(F147&gt;H147,3,SE)))))</f>
        <v>3</v>
      </c>
      <c r="D147" s="345" t="str">
        <f>V93</f>
        <v>André fogão</v>
      </c>
      <c r="E147" s="346"/>
      <c r="F147" s="204">
        <v>79</v>
      </c>
      <c r="G147" s="41" t="s">
        <v>17</v>
      </c>
      <c r="H147" s="203">
        <v>0</v>
      </c>
      <c r="I147" s="345" t="str">
        <f>V91</f>
        <v>spider mel fc</v>
      </c>
      <c r="J147" s="347"/>
      <c r="K147" s="347"/>
      <c r="L147" s="347"/>
      <c r="M147" s="347"/>
      <c r="N147" s="347"/>
      <c r="O147" s="347"/>
      <c r="P147" s="346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 x14ac:dyDescent="0.3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 x14ac:dyDescent="0.25">
      <c r="C149" s="2" t="str">
        <f>IF(OR(F149="",H149=""),"",IF(F149=H149,1,IF(F149&lt;H149,0,IF(F149-H149&lt;10,2,IF(F149&gt;H149,3,SE)))))</f>
        <v/>
      </c>
      <c r="D149" s="320" t="s">
        <v>264</v>
      </c>
      <c r="E149" s="321"/>
      <c r="F149" s="321"/>
      <c r="G149" s="321"/>
      <c r="H149" s="321"/>
      <c r="I149" s="321"/>
      <c r="J149" s="321"/>
      <c r="K149" s="321"/>
      <c r="L149" s="321"/>
      <c r="M149" s="321"/>
      <c r="N149" s="321"/>
      <c r="O149" s="321"/>
      <c r="P149" s="322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 x14ac:dyDescent="0.3">
      <c r="C150" s="2" t="str">
        <f>IF(OR(F150="",H150=""),"",IF(F150=H150,1,IF(F150&lt;H150,0,IF(F150-H150&lt;10,2,IF(F150&gt;H150,3,SE)))))</f>
        <v/>
      </c>
      <c r="D150" s="323"/>
      <c r="E150" s="324"/>
      <c r="F150" s="324"/>
      <c r="G150" s="324"/>
      <c r="H150" s="324"/>
      <c r="I150" s="324"/>
      <c r="J150" s="324"/>
      <c r="K150" s="324"/>
      <c r="L150" s="324"/>
      <c r="M150" s="324"/>
      <c r="N150" s="324"/>
      <c r="O150" s="324"/>
      <c r="P150" s="325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 x14ac:dyDescent="0.25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 x14ac:dyDescent="0.25">
      <c r="C152" s="2">
        <f>IF(OR(F152="",H152=""),"",IF(F152=H152,1,IF(F152&lt;H152,0,IF(F152-H152&lt;10,2,IF(F152&gt;H152,3,SE)))))</f>
        <v>2</v>
      </c>
      <c r="D152" s="345" t="str">
        <f>V98</f>
        <v>Fiote Team</v>
      </c>
      <c r="E152" s="346"/>
      <c r="F152" s="204">
        <v>75</v>
      </c>
      <c r="G152" s="41" t="s">
        <v>17</v>
      </c>
      <c r="H152" s="203">
        <v>69</v>
      </c>
      <c r="I152" s="345" t="str">
        <f>V97</f>
        <v>Al-Jazira F.c</v>
      </c>
      <c r="J152" s="347"/>
      <c r="K152" s="347"/>
      <c r="L152" s="347"/>
      <c r="M152" s="347"/>
      <c r="N152" s="347"/>
      <c r="O152" s="347"/>
      <c r="P152" s="346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 x14ac:dyDescent="0.25">
      <c r="C153" s="2">
        <f>IF(OR(F153="",H153=""),"",IF(F153=H153,1,IF(F153&lt;H153,0,IF(F153-H153&lt;10,2,IF(F153&gt;H153,3,SE)))))</f>
        <v>3</v>
      </c>
      <c r="D153" s="345" t="str">
        <f>V96</f>
        <v>to na frente FC</v>
      </c>
      <c r="E153" s="346"/>
      <c r="F153" s="204">
        <v>44</v>
      </c>
      <c r="G153" s="41" t="s">
        <v>17</v>
      </c>
      <c r="H153" s="203">
        <v>28</v>
      </c>
      <c r="I153" s="345" t="str">
        <f>V95</f>
        <v>Atlético Bempostense</v>
      </c>
      <c r="J153" s="347"/>
      <c r="K153" s="347"/>
      <c r="L153" s="347"/>
      <c r="M153" s="347"/>
      <c r="N153" s="347"/>
      <c r="O153" s="347"/>
      <c r="P153" s="346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 x14ac:dyDescent="0.25">
      <c r="C154" s="2">
        <f>IF(OR(F154="",H154=""),"",IF(F154=H154,1,IF(F154&lt;H154,0,IF(F154-H154&lt;10,2,IF(F154&gt;H154,3,SE)))))</f>
        <v>0</v>
      </c>
      <c r="D154" s="345" t="str">
        <f>V94</f>
        <v>comicu</v>
      </c>
      <c r="E154" s="346"/>
      <c r="F154" s="203">
        <v>53</v>
      </c>
      <c r="G154" s="41" t="s">
        <v>17</v>
      </c>
      <c r="H154" s="204">
        <v>60</v>
      </c>
      <c r="I154" s="345" t="str">
        <f>V93</f>
        <v>André fogão</v>
      </c>
      <c r="J154" s="347"/>
      <c r="K154" s="347"/>
      <c r="L154" s="347"/>
      <c r="M154" s="347"/>
      <c r="N154" s="347"/>
      <c r="O154" s="347"/>
      <c r="P154" s="346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 x14ac:dyDescent="0.25">
      <c r="C155" s="2">
        <f>IF(OR(F155="",H155=""),"",IF(F155=H155,1,IF(F155&lt;H155,0,IF(F155-H155&lt;10,2,IF(F155&gt;H155,3,SE)))))</f>
        <v>3</v>
      </c>
      <c r="D155" s="319" t="str">
        <f>V92</f>
        <v>Mentex F.C.</v>
      </c>
      <c r="E155" s="319"/>
      <c r="F155" s="204">
        <v>51</v>
      </c>
      <c r="G155" s="41" t="s">
        <v>17</v>
      </c>
      <c r="H155" s="203">
        <v>0</v>
      </c>
      <c r="I155" s="319" t="str">
        <f>V91</f>
        <v>spider mel fc</v>
      </c>
      <c r="J155" s="319"/>
      <c r="K155" s="319"/>
      <c r="L155" s="319"/>
      <c r="M155" s="319"/>
      <c r="N155" s="319"/>
      <c r="O155" s="319"/>
      <c r="P155" s="319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 x14ac:dyDescent="0.3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 x14ac:dyDescent="0.25">
      <c r="C157" s="2" t="str">
        <f>IF(OR(F157="",H157=""),"",IF(F157=H157,1,IF(F157&lt;H157,0,IF(F157-H157&lt;10,2,IF(F157&gt;H157,3,SE)))))</f>
        <v/>
      </c>
      <c r="D157" s="348" t="s">
        <v>252</v>
      </c>
      <c r="E157" s="349"/>
      <c r="F157" s="349"/>
      <c r="G157" s="349"/>
      <c r="H157" s="349"/>
      <c r="I157" s="349"/>
      <c r="J157" s="349"/>
      <c r="K157" s="349"/>
      <c r="L157" s="349"/>
      <c r="M157" s="350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 x14ac:dyDescent="0.3">
      <c r="C158" s="2" t="str">
        <f>IF(OR(F158="",H158=""),"",IF(F158=H158,1,IF(F158&lt;H158,0,IF(F158-H158&lt;10,2,IF(F158&gt;H158,3,SE)))))</f>
        <v/>
      </c>
      <c r="D158" s="351"/>
      <c r="E158" s="352"/>
      <c r="F158" s="352"/>
      <c r="G158" s="352"/>
      <c r="H158" s="352"/>
      <c r="I158" s="352"/>
      <c r="J158" s="352"/>
      <c r="K158" s="352"/>
      <c r="L158" s="352"/>
      <c r="M158" s="353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 x14ac:dyDescent="0.3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4" t="s">
        <v>12</v>
      </c>
      <c r="G159" s="355"/>
      <c r="H159" s="311" t="s">
        <v>309</v>
      </c>
      <c r="I159" s="311"/>
      <c r="J159" s="311" t="s">
        <v>310</v>
      </c>
      <c r="K159" s="311"/>
      <c r="L159" s="354" t="s">
        <v>174</v>
      </c>
      <c r="M159" s="356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 x14ac:dyDescent="0.25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35">
        <f>VLOOKUP(AC160,$U$159:$AB$167,3)</f>
        <v>12</v>
      </c>
      <c r="G160" s="335"/>
      <c r="H160" s="336">
        <f>VLOOKUP(AC160,$U$159:$AB$167,4)</f>
        <v>367</v>
      </c>
      <c r="I160" s="336"/>
      <c r="J160" s="336">
        <f>VLOOKUP(AC160,$U$159:$AB$167,5)</f>
        <v>338</v>
      </c>
      <c r="K160" s="336"/>
      <c r="L160" s="336">
        <f>VLOOKUP(AC160,$U$159:$AB$167,6)</f>
        <v>29</v>
      </c>
      <c r="M160" s="344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 x14ac:dyDescent="0.25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35">
        <f t="shared" ref="F161:F167" si="19">VLOOKUP(AC161,$U$159:$AB$167,3)</f>
        <v>11</v>
      </c>
      <c r="G161" s="335"/>
      <c r="H161" s="336">
        <f t="shared" ref="H161:H167" si="20">VLOOKUP(AC161,$U$159:$AB$167,4)</f>
        <v>377</v>
      </c>
      <c r="I161" s="336"/>
      <c r="J161" s="336">
        <f t="shared" ref="J161:J167" si="21">VLOOKUP(AC161,$U$159:$AB$167,5)</f>
        <v>286</v>
      </c>
      <c r="K161" s="336"/>
      <c r="L161" s="336">
        <f t="shared" ref="L161:L167" si="22">VLOOKUP(AC161,$U$159:$AB$167,6)</f>
        <v>91</v>
      </c>
      <c r="M161" s="344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 x14ac:dyDescent="0.25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35">
        <f t="shared" si="19"/>
        <v>11</v>
      </c>
      <c r="G162" s="335"/>
      <c r="H162" s="336">
        <f t="shared" si="20"/>
        <v>379</v>
      </c>
      <c r="I162" s="336"/>
      <c r="J162" s="336">
        <f t="shared" si="21"/>
        <v>329</v>
      </c>
      <c r="K162" s="336"/>
      <c r="L162" s="336">
        <f t="shared" si="22"/>
        <v>50</v>
      </c>
      <c r="M162" s="344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 x14ac:dyDescent="0.25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35">
        <f t="shared" si="19"/>
        <v>9</v>
      </c>
      <c r="G163" s="335"/>
      <c r="H163" s="336">
        <f t="shared" si="20"/>
        <v>355</v>
      </c>
      <c r="I163" s="336"/>
      <c r="J163" s="336">
        <f t="shared" si="21"/>
        <v>337</v>
      </c>
      <c r="K163" s="336"/>
      <c r="L163" s="336">
        <f t="shared" si="22"/>
        <v>18</v>
      </c>
      <c r="M163" s="344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 x14ac:dyDescent="0.25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26">
        <f t="shared" si="19"/>
        <v>9</v>
      </c>
      <c r="G164" s="326"/>
      <c r="H164" s="327">
        <f t="shared" si="20"/>
        <v>314</v>
      </c>
      <c r="I164" s="327"/>
      <c r="J164" s="327">
        <f t="shared" si="21"/>
        <v>302</v>
      </c>
      <c r="K164" s="327"/>
      <c r="L164" s="327">
        <f t="shared" si="22"/>
        <v>12</v>
      </c>
      <c r="M164" s="340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 x14ac:dyDescent="0.25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26">
        <f t="shared" si="19"/>
        <v>9</v>
      </c>
      <c r="G165" s="326"/>
      <c r="H165" s="327">
        <f t="shared" si="20"/>
        <v>306</v>
      </c>
      <c r="I165" s="327"/>
      <c r="J165" s="327">
        <f t="shared" si="21"/>
        <v>370</v>
      </c>
      <c r="K165" s="327"/>
      <c r="L165" s="327">
        <f t="shared" si="22"/>
        <v>-64</v>
      </c>
      <c r="M165" s="340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 x14ac:dyDescent="0.25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26">
        <f t="shared" si="19"/>
        <v>8</v>
      </c>
      <c r="G166" s="326"/>
      <c r="H166" s="327">
        <f t="shared" si="20"/>
        <v>349</v>
      </c>
      <c r="I166" s="327"/>
      <c r="J166" s="327">
        <f t="shared" si="21"/>
        <v>339</v>
      </c>
      <c r="K166" s="327"/>
      <c r="L166" s="327">
        <f t="shared" si="22"/>
        <v>10</v>
      </c>
      <c r="M166" s="340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 x14ac:dyDescent="0.3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41">
        <f t="shared" si="19"/>
        <v>5</v>
      </c>
      <c r="G167" s="341"/>
      <c r="H167" s="342">
        <f t="shared" si="20"/>
        <v>270</v>
      </c>
      <c r="I167" s="342"/>
      <c r="J167" s="342">
        <f t="shared" si="21"/>
        <v>409</v>
      </c>
      <c r="K167" s="342"/>
      <c r="L167" s="342">
        <f t="shared" si="22"/>
        <v>-139</v>
      </c>
      <c r="M167" s="343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 x14ac:dyDescent="0.3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 x14ac:dyDescent="0.25">
      <c r="C169" s="2" t="str">
        <f>IF(OR(F169="",H169=""),"",IF(F169=H169,1,IF(F169&lt;H169,0,IF(F169-H169&lt;10,2,IF(F169&gt;H169,3,SE)))))</f>
        <v/>
      </c>
      <c r="D169" s="329" t="s">
        <v>258</v>
      </c>
      <c r="E169" s="330"/>
      <c r="F169" s="330"/>
      <c r="G169" s="330"/>
      <c r="H169" s="330"/>
      <c r="I169" s="330"/>
      <c r="J169" s="330"/>
      <c r="K169" s="330"/>
      <c r="L169" s="330"/>
      <c r="M169" s="330"/>
      <c r="N169" s="330"/>
      <c r="O169" s="330"/>
      <c r="P169" s="331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 x14ac:dyDescent="0.3">
      <c r="C170" s="2" t="str">
        <f>IF(OR(F170="",H170=""),"",IF(F170=H170,1,IF(F170&lt;H170,0,IF(F170-H170&lt;10,2,IF(F170&gt;H170,3,SE)))))</f>
        <v/>
      </c>
      <c r="D170" s="332"/>
      <c r="E170" s="333"/>
      <c r="F170" s="333"/>
      <c r="G170" s="333"/>
      <c r="H170" s="333"/>
      <c r="I170" s="333"/>
      <c r="J170" s="333"/>
      <c r="K170" s="333"/>
      <c r="L170" s="333"/>
      <c r="M170" s="333"/>
      <c r="N170" s="333"/>
      <c r="O170" s="333"/>
      <c r="P170" s="334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 x14ac:dyDescent="0.25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 x14ac:dyDescent="0.25">
      <c r="C172" s="2">
        <f>IF(OR(F172="",H172=""),"",IF(F172=H172,1,IF(F172&lt;H172,0,IF(F172-H172&lt;10,2,IF(F172&gt;H172,3,SE)))))</f>
        <v>0</v>
      </c>
      <c r="D172" s="319" t="str">
        <f>V167</f>
        <v>WillianBalao</v>
      </c>
      <c r="E172" s="319"/>
      <c r="F172" s="203">
        <v>21</v>
      </c>
      <c r="G172" s="41" t="s">
        <v>17</v>
      </c>
      <c r="H172" s="204">
        <v>29</v>
      </c>
      <c r="I172" s="319" t="str">
        <f>V163</f>
        <v>Vetores F. C.</v>
      </c>
      <c r="J172" s="319"/>
      <c r="K172" s="319"/>
      <c r="L172" s="319"/>
      <c r="M172" s="319"/>
      <c r="N172" s="319"/>
      <c r="O172" s="319"/>
      <c r="P172" s="319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 x14ac:dyDescent="0.25">
      <c r="C173" s="2">
        <f>IF(OR(F173="",H173=""),"",IF(F173=H173,1,IF(F173&lt;H173,0,IF(F173-H173&lt;10,2,IF(F173&gt;H173,3,SE)))))</f>
        <v>0</v>
      </c>
      <c r="D173" s="319" t="str">
        <f>V166</f>
        <v>CR FLASHOW 11</v>
      </c>
      <c r="E173" s="319"/>
      <c r="F173" s="203">
        <v>40</v>
      </c>
      <c r="G173" s="41" t="s">
        <v>17</v>
      </c>
      <c r="H173" s="204">
        <v>42</v>
      </c>
      <c r="I173" s="319" t="str">
        <f>V162</f>
        <v>E-FIT</v>
      </c>
      <c r="J173" s="319"/>
      <c r="K173" s="319"/>
      <c r="L173" s="319"/>
      <c r="M173" s="319"/>
      <c r="N173" s="319"/>
      <c r="O173" s="319"/>
      <c r="P173" s="319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 x14ac:dyDescent="0.25">
      <c r="C174" s="2">
        <f>IF(OR(F174="",H174=""),"",IF(F174=H174,1,IF(F174&lt;H174,0,IF(F174-H174&lt;10,2,IF(F174&gt;H174,3,SE)))))</f>
        <v>3</v>
      </c>
      <c r="D174" s="319" t="str">
        <f>V165</f>
        <v>Destifnow 05 FC</v>
      </c>
      <c r="E174" s="319"/>
      <c r="F174" s="204">
        <v>34</v>
      </c>
      <c r="G174" s="41" t="s">
        <v>17</v>
      </c>
      <c r="H174" s="203">
        <v>11</v>
      </c>
      <c r="I174" s="319" t="str">
        <f>V161</f>
        <v>É o ki tu merece</v>
      </c>
      <c r="J174" s="319"/>
      <c r="K174" s="319"/>
      <c r="L174" s="319"/>
      <c r="M174" s="319"/>
      <c r="N174" s="319"/>
      <c r="O174" s="319"/>
      <c r="P174" s="319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 x14ac:dyDescent="0.25">
      <c r="C175" s="2">
        <f>IF(OR(F175="",H175=""),"",IF(F175=H175,1,IF(F175&lt;H175,0,IF(F175-H175&lt;10,2,IF(F175&gt;H175,3,SE)))))</f>
        <v>2</v>
      </c>
      <c r="D175" s="319" t="str">
        <f>V164</f>
        <v>Levi*s FC 10</v>
      </c>
      <c r="E175" s="319"/>
      <c r="F175" s="204">
        <v>38</v>
      </c>
      <c r="G175" s="41" t="s">
        <v>17</v>
      </c>
      <c r="H175" s="203">
        <v>37</v>
      </c>
      <c r="I175" s="319" t="str">
        <f>V160</f>
        <v>VivaCR.FC</v>
      </c>
      <c r="J175" s="319"/>
      <c r="K175" s="319"/>
      <c r="L175" s="319"/>
      <c r="M175" s="319"/>
      <c r="N175" s="319"/>
      <c r="O175" s="319"/>
      <c r="P175" s="319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 x14ac:dyDescent="0.3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 x14ac:dyDescent="0.25">
      <c r="C177" s="2" t="str">
        <f>IF(OR(F177="",H177=""),"",IF(F177=H177,1,IF(F177&lt;H177,0,IF(F177-H177&lt;10,2,IF(F177&gt;H177,3,SE)))))</f>
        <v/>
      </c>
      <c r="D177" s="320" t="s">
        <v>259</v>
      </c>
      <c r="E177" s="321"/>
      <c r="F177" s="321"/>
      <c r="G177" s="321"/>
      <c r="H177" s="321"/>
      <c r="I177" s="321"/>
      <c r="J177" s="321"/>
      <c r="K177" s="321"/>
      <c r="L177" s="321"/>
      <c r="M177" s="321"/>
      <c r="N177" s="321"/>
      <c r="O177" s="321"/>
      <c r="P177" s="322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 x14ac:dyDescent="0.3">
      <c r="C178" s="2" t="str">
        <f>IF(OR(F178="",H178=""),"",IF(F178=H178,1,IF(F178&lt;H178,0,IF(F178-H178&lt;10,2,IF(F178&gt;H178,3,SE)))))</f>
        <v/>
      </c>
      <c r="D178" s="323"/>
      <c r="E178" s="324"/>
      <c r="F178" s="324"/>
      <c r="G178" s="324"/>
      <c r="H178" s="324"/>
      <c r="I178" s="324"/>
      <c r="J178" s="324"/>
      <c r="K178" s="324"/>
      <c r="L178" s="324"/>
      <c r="M178" s="324"/>
      <c r="N178" s="324"/>
      <c r="O178" s="324"/>
      <c r="P178" s="325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 x14ac:dyDescent="0.25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 x14ac:dyDescent="0.25">
      <c r="C180" s="2">
        <f>IF(OR(F180="",H180=""),"",IF(F180=H180,1,IF(F180&lt;H180,0,IF(F180-H180&lt;10,2,IF(F180&gt;H180,3,SE)))))</f>
        <v>0</v>
      </c>
      <c r="D180" s="319" t="str">
        <f>V167</f>
        <v>WillianBalao</v>
      </c>
      <c r="E180" s="319"/>
      <c r="F180" s="203">
        <v>16</v>
      </c>
      <c r="G180" s="41" t="s">
        <v>17</v>
      </c>
      <c r="H180" s="204">
        <v>52</v>
      </c>
      <c r="I180" s="319" t="str">
        <f>V160</f>
        <v>VivaCR.FC</v>
      </c>
      <c r="J180" s="319"/>
      <c r="K180" s="319"/>
      <c r="L180" s="319"/>
      <c r="M180" s="319"/>
      <c r="N180" s="319"/>
      <c r="O180" s="319"/>
      <c r="P180" s="319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 x14ac:dyDescent="0.25">
      <c r="C181" s="2">
        <f>IF(OR(F181="",H181=""),"",IF(F181=H181,1,IF(F181&lt;H181,0,IF(F181-H181&lt;10,2,IF(F181&gt;H181,3,SE)))))</f>
        <v>3</v>
      </c>
      <c r="D181" s="319" t="str">
        <f>V166</f>
        <v>CR FLASHOW 11</v>
      </c>
      <c r="E181" s="319"/>
      <c r="F181" s="204">
        <v>62</v>
      </c>
      <c r="G181" s="41" t="s">
        <v>17</v>
      </c>
      <c r="H181" s="203">
        <v>36</v>
      </c>
      <c r="I181" s="319" t="str">
        <f>V161</f>
        <v>É o ki tu merece</v>
      </c>
      <c r="J181" s="319"/>
      <c r="K181" s="319"/>
      <c r="L181" s="319"/>
      <c r="M181" s="319"/>
      <c r="N181" s="319"/>
      <c r="O181" s="319"/>
      <c r="P181" s="319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 x14ac:dyDescent="0.25">
      <c r="C182" s="2">
        <f>IF(OR(F182="",H182=""),"",IF(F182=H182,1,IF(F182&lt;H182,0,IF(F182-H182&lt;10,2,IF(F182&gt;H182,3,SE)))))</f>
        <v>2</v>
      </c>
      <c r="D182" s="319" t="str">
        <f>V165</f>
        <v>Destifnow 05 FC</v>
      </c>
      <c r="E182" s="319"/>
      <c r="F182" s="204">
        <v>52</v>
      </c>
      <c r="G182" s="41" t="s">
        <v>17</v>
      </c>
      <c r="H182" s="203">
        <v>51</v>
      </c>
      <c r="I182" s="319" t="str">
        <f>V162</f>
        <v>E-FIT</v>
      </c>
      <c r="J182" s="319"/>
      <c r="K182" s="319"/>
      <c r="L182" s="319"/>
      <c r="M182" s="319"/>
      <c r="N182" s="319"/>
      <c r="O182" s="319"/>
      <c r="P182" s="319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 x14ac:dyDescent="0.25">
      <c r="C183" s="2">
        <f>IF(OR(F183="",H183=""),"",IF(F183=H183,1,IF(F183&lt;H183,0,IF(F183-H183&lt;10,2,IF(F183&gt;H183,3,SE)))))</f>
        <v>2</v>
      </c>
      <c r="D183" s="319" t="str">
        <f>V164</f>
        <v>Levi*s FC 10</v>
      </c>
      <c r="E183" s="319"/>
      <c r="F183" s="203">
        <v>56</v>
      </c>
      <c r="G183" s="41" t="s">
        <v>17</v>
      </c>
      <c r="H183" s="204">
        <v>52</v>
      </c>
      <c r="I183" s="319" t="str">
        <f>V163</f>
        <v>Vetores F. C.</v>
      </c>
      <c r="J183" s="319"/>
      <c r="K183" s="319"/>
      <c r="L183" s="319"/>
      <c r="M183" s="319"/>
      <c r="N183" s="319"/>
      <c r="O183" s="319"/>
      <c r="P183" s="319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 x14ac:dyDescent="0.3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 x14ac:dyDescent="0.25">
      <c r="C185" s="2" t="str">
        <f>IF(OR(F185="",H185=""),"",IF(F185=H185,1,IF(F185&lt;H185,0,IF(F185-H185&lt;10,2,IF(F185&gt;H185,3,SE)))))</f>
        <v/>
      </c>
      <c r="D185" s="320" t="s">
        <v>260</v>
      </c>
      <c r="E185" s="321"/>
      <c r="F185" s="321"/>
      <c r="G185" s="321"/>
      <c r="H185" s="321"/>
      <c r="I185" s="321"/>
      <c r="J185" s="321"/>
      <c r="K185" s="321"/>
      <c r="L185" s="321"/>
      <c r="M185" s="321"/>
      <c r="N185" s="321"/>
      <c r="O185" s="321"/>
      <c r="P185" s="322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 x14ac:dyDescent="0.3">
      <c r="C186" s="2" t="str">
        <f>IF(OR(F186="",H186=""),"",IF(F186=H186,1,IF(F186&lt;H186,0,IF(F186-H186&lt;10,2,IF(F186&gt;H186,3,SE)))))</f>
        <v/>
      </c>
      <c r="D186" s="323"/>
      <c r="E186" s="324"/>
      <c r="F186" s="324"/>
      <c r="G186" s="324"/>
      <c r="H186" s="324"/>
      <c r="I186" s="324"/>
      <c r="J186" s="324"/>
      <c r="K186" s="324"/>
      <c r="L186" s="324"/>
      <c r="M186" s="324"/>
      <c r="N186" s="324"/>
      <c r="O186" s="324"/>
      <c r="P186" s="325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 x14ac:dyDescent="0.25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 x14ac:dyDescent="0.25">
      <c r="C188" s="2">
        <f>IF(OR(F188="",H188=""),"",IF(F188=H188,1,IF(F188&lt;H188,0,IF(F188-H188&lt;10,2,IF(F188&gt;H188,3,SE)))))</f>
        <v>3</v>
      </c>
      <c r="D188" s="319" t="str">
        <f>V167</f>
        <v>WillianBalao</v>
      </c>
      <c r="E188" s="319"/>
      <c r="F188" s="204">
        <v>70</v>
      </c>
      <c r="G188" s="25" t="s">
        <v>17</v>
      </c>
      <c r="H188" s="203">
        <v>21</v>
      </c>
      <c r="I188" s="319" t="str">
        <f>V161</f>
        <v>É o ki tu merece</v>
      </c>
      <c r="J188" s="319"/>
      <c r="K188" s="319"/>
      <c r="L188" s="319"/>
      <c r="M188" s="319"/>
      <c r="N188" s="319"/>
      <c r="O188" s="319"/>
      <c r="P188" s="319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 x14ac:dyDescent="0.25">
      <c r="C189" s="2">
        <f>IF(OR(F189="",H189=""),"",IF(F189=H189,1,IF(F189&lt;H189,0,IF(F189-H189&lt;10,2,IF(F189&gt;H189,3,SE)))))</f>
        <v>0</v>
      </c>
      <c r="D189" s="319" t="str">
        <f>V166</f>
        <v>CR FLASHOW 11</v>
      </c>
      <c r="E189" s="319"/>
      <c r="F189" s="203">
        <v>73</v>
      </c>
      <c r="G189" s="25" t="s">
        <v>17</v>
      </c>
      <c r="H189" s="204">
        <v>82</v>
      </c>
      <c r="I189" s="319" t="str">
        <f>V160</f>
        <v>VivaCR.FC</v>
      </c>
      <c r="J189" s="319"/>
      <c r="K189" s="319"/>
      <c r="L189" s="319"/>
      <c r="M189" s="319"/>
      <c r="N189" s="319"/>
      <c r="O189" s="319"/>
      <c r="P189" s="319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 x14ac:dyDescent="0.25">
      <c r="C190" s="2">
        <f>IF(OR(F190="",H190=""),"",IF(F190=H190,1,IF(F190&lt;H190,0,IF(F190-H190&lt;10,2,IF(F190&gt;H190,3,SE)))))</f>
        <v>0</v>
      </c>
      <c r="D190" s="319" t="str">
        <f>V165</f>
        <v>Destifnow 05 FC</v>
      </c>
      <c r="E190" s="319"/>
      <c r="F190" s="203">
        <v>46</v>
      </c>
      <c r="G190" s="25" t="s">
        <v>17</v>
      </c>
      <c r="H190" s="204">
        <v>77</v>
      </c>
      <c r="I190" s="319" t="str">
        <f>V163</f>
        <v>Vetores F. C.</v>
      </c>
      <c r="J190" s="319"/>
      <c r="K190" s="319"/>
      <c r="L190" s="319"/>
      <c r="M190" s="319"/>
      <c r="N190" s="319"/>
      <c r="O190" s="319"/>
      <c r="P190" s="319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 x14ac:dyDescent="0.25">
      <c r="C191" s="2">
        <f>IF(OR(F191="",H191=""),"",IF(F191=H191,1,IF(F191&lt;H191,0,IF(F191-H191&lt;10,2,IF(F191&gt;H191,3,SE)))))</f>
        <v>0</v>
      </c>
      <c r="D191" s="319" t="str">
        <f>V164</f>
        <v>Levi*s FC 10</v>
      </c>
      <c r="E191" s="319"/>
      <c r="F191" s="203">
        <v>54</v>
      </c>
      <c r="G191" s="25" t="s">
        <v>17</v>
      </c>
      <c r="H191" s="204">
        <v>56</v>
      </c>
      <c r="I191" s="319" t="str">
        <f>V162</f>
        <v>E-FIT</v>
      </c>
      <c r="J191" s="319"/>
      <c r="K191" s="319"/>
      <c r="L191" s="319"/>
      <c r="M191" s="319"/>
      <c r="N191" s="319"/>
      <c r="O191" s="319"/>
      <c r="P191" s="319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 x14ac:dyDescent="0.3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 x14ac:dyDescent="0.25">
      <c r="C193" s="2" t="str">
        <f>IF(OR(F193="",H193=""),"",IF(F193=H193,1,IF(F193&lt;H193,0,IF(F193-H193&lt;10,2,IF(F193&gt;H193,3,SE)))))</f>
        <v/>
      </c>
      <c r="D193" s="320" t="s">
        <v>261</v>
      </c>
      <c r="E193" s="321"/>
      <c r="F193" s="321"/>
      <c r="G193" s="321"/>
      <c r="H193" s="321"/>
      <c r="I193" s="321"/>
      <c r="J193" s="321"/>
      <c r="K193" s="321"/>
      <c r="L193" s="321"/>
      <c r="M193" s="321"/>
      <c r="N193" s="321"/>
      <c r="O193" s="321"/>
      <c r="P193" s="322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 x14ac:dyDescent="0.3">
      <c r="C194" s="2" t="str">
        <f>IF(OR(F194="",H194=""),"",IF(F194=H194,1,IF(F194&lt;H194,0,IF(F194-H194&lt;10,2,IF(F194&gt;H194,3,SE)))))</f>
        <v/>
      </c>
      <c r="D194" s="323"/>
      <c r="E194" s="324"/>
      <c r="F194" s="324"/>
      <c r="G194" s="324"/>
      <c r="H194" s="324"/>
      <c r="I194" s="324"/>
      <c r="J194" s="324"/>
      <c r="K194" s="324"/>
      <c r="L194" s="324"/>
      <c r="M194" s="324"/>
      <c r="N194" s="324"/>
      <c r="O194" s="324"/>
      <c r="P194" s="325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 x14ac:dyDescent="0.25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 x14ac:dyDescent="0.25">
      <c r="C196" s="2">
        <f>IF(OR(F196="",H196=""),"",IF(F196=H196,1,IF(F196&lt;H196,0,IF(F196-H196&lt;10,2,IF(F196&gt;H196,3,SE)))))</f>
        <v>0</v>
      </c>
      <c r="D196" s="319" t="str">
        <f>V167</f>
        <v>WillianBalao</v>
      </c>
      <c r="E196" s="319"/>
      <c r="F196" s="203">
        <v>54</v>
      </c>
      <c r="G196" s="41" t="s">
        <v>17</v>
      </c>
      <c r="H196" s="204">
        <v>57</v>
      </c>
      <c r="I196" s="319" t="str">
        <f>V162</f>
        <v>E-FIT</v>
      </c>
      <c r="J196" s="319"/>
      <c r="K196" s="319"/>
      <c r="L196" s="319"/>
      <c r="M196" s="319"/>
      <c r="N196" s="319"/>
      <c r="O196" s="319"/>
      <c r="P196" s="319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 x14ac:dyDescent="0.25">
      <c r="C197" s="2">
        <f>IF(OR(F197="",H197=""),"",IF(F197=H197,1,IF(F197&lt;H197,0,IF(F197-H197&lt;10,2,IF(F197&gt;H197,3,SE)))))</f>
        <v>3</v>
      </c>
      <c r="D197" s="319" t="str">
        <f>V166</f>
        <v>CR FLASHOW 11</v>
      </c>
      <c r="E197" s="319"/>
      <c r="F197" s="204">
        <v>74</v>
      </c>
      <c r="G197" s="41" t="s">
        <v>17</v>
      </c>
      <c r="H197" s="203">
        <v>53</v>
      </c>
      <c r="I197" s="319" t="str">
        <f>V163</f>
        <v>Vetores F. C.</v>
      </c>
      <c r="J197" s="319"/>
      <c r="K197" s="319"/>
      <c r="L197" s="319"/>
      <c r="M197" s="319"/>
      <c r="N197" s="319"/>
      <c r="O197" s="319"/>
      <c r="P197" s="319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 x14ac:dyDescent="0.25">
      <c r="C198" s="2">
        <f>IF(OR(F198="",H198=""),"",IF(F198=H198,1,IF(F198&lt;H198,0,IF(F198-H198&lt;10,2,IF(F198&gt;H198,3,SE)))))</f>
        <v>0</v>
      </c>
      <c r="D198" s="319" t="str">
        <f>V165</f>
        <v>Destifnow 05 FC</v>
      </c>
      <c r="E198" s="319"/>
      <c r="F198" s="203">
        <v>18</v>
      </c>
      <c r="G198" s="41" t="s">
        <v>17</v>
      </c>
      <c r="H198" s="204">
        <v>87</v>
      </c>
      <c r="I198" s="319" t="str">
        <f>V160</f>
        <v>VivaCR.FC</v>
      </c>
      <c r="J198" s="319"/>
      <c r="K198" s="319"/>
      <c r="L198" s="319"/>
      <c r="M198" s="319"/>
      <c r="N198" s="319"/>
      <c r="O198" s="319"/>
      <c r="P198" s="319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 x14ac:dyDescent="0.25">
      <c r="C199" s="2">
        <f>IF(OR(F199="",H199=""),"",IF(F199=H199,1,IF(F199&lt;H199,0,IF(F199-H199&lt;10,2,IF(F199&gt;H199,3,SE)))))</f>
        <v>2</v>
      </c>
      <c r="D199" s="319" t="str">
        <f>V164</f>
        <v>Levi*s FC 10</v>
      </c>
      <c r="E199" s="319"/>
      <c r="F199" s="204">
        <v>80</v>
      </c>
      <c r="G199" s="41" t="s">
        <v>17</v>
      </c>
      <c r="H199" s="203">
        <v>73</v>
      </c>
      <c r="I199" s="319" t="str">
        <f>V161</f>
        <v>É o ki tu merece</v>
      </c>
      <c r="J199" s="319"/>
      <c r="K199" s="319"/>
      <c r="L199" s="319"/>
      <c r="M199" s="319"/>
      <c r="N199" s="319"/>
      <c r="O199" s="319"/>
      <c r="P199" s="319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 x14ac:dyDescent="0.3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 x14ac:dyDescent="0.25">
      <c r="C201" s="2" t="str">
        <f>IF(OR(F201="",H201=""),"",IF(F201=H201,1,IF(F201&lt;H201,0,IF(F201-H201&lt;10,2,IF(F201&gt;H201,3,SE)))))</f>
        <v/>
      </c>
      <c r="D201" s="320" t="s">
        <v>262</v>
      </c>
      <c r="E201" s="321"/>
      <c r="F201" s="321"/>
      <c r="G201" s="321"/>
      <c r="H201" s="321"/>
      <c r="I201" s="321"/>
      <c r="J201" s="321"/>
      <c r="K201" s="321"/>
      <c r="L201" s="321"/>
      <c r="M201" s="321"/>
      <c r="N201" s="321"/>
      <c r="O201" s="321"/>
      <c r="P201" s="322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 x14ac:dyDescent="0.3">
      <c r="C202" s="2" t="str">
        <f>IF(OR(F202="",H202=""),"",IF(F202=H202,1,IF(F202&lt;H202,0,IF(F202-H202&lt;10,2,IF(F202&gt;H202,3,SE)))))</f>
        <v/>
      </c>
      <c r="D202" s="323"/>
      <c r="E202" s="324"/>
      <c r="F202" s="324"/>
      <c r="G202" s="324"/>
      <c r="H202" s="324"/>
      <c r="I202" s="324"/>
      <c r="J202" s="324"/>
      <c r="K202" s="324"/>
      <c r="L202" s="324"/>
      <c r="M202" s="324"/>
      <c r="N202" s="324"/>
      <c r="O202" s="324"/>
      <c r="P202" s="325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 x14ac:dyDescent="0.25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 x14ac:dyDescent="0.25">
      <c r="C204" s="2">
        <f>IF(OR(F204="",H204=""),"",IF(F204=H204,1,IF(F204&lt;H204,0,IF(F204-H204&lt;10,2,IF(F204&gt;H204,3,SE)))))</f>
        <v>0</v>
      </c>
      <c r="D204" s="319" t="str">
        <f>V167</f>
        <v>WillianBalao</v>
      </c>
      <c r="E204" s="319"/>
      <c r="F204" s="203">
        <v>38</v>
      </c>
      <c r="G204" s="41" t="s">
        <v>17</v>
      </c>
      <c r="H204" s="204">
        <v>59</v>
      </c>
      <c r="I204" s="319" t="str">
        <f>V164</f>
        <v>Levi*s FC 10</v>
      </c>
      <c r="J204" s="319"/>
      <c r="K204" s="319"/>
      <c r="L204" s="319"/>
      <c r="M204" s="319"/>
      <c r="N204" s="319"/>
      <c r="O204" s="319"/>
      <c r="P204" s="319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 x14ac:dyDescent="0.25">
      <c r="C205" s="2">
        <f>IF(OR(F205="",H205=""),"",IF(F205=H205,1,IF(F205&lt;H205,0,IF(F205-H205&lt;10,2,IF(F205&gt;H205,3,SE)))))</f>
        <v>3</v>
      </c>
      <c r="D205" s="319" t="str">
        <f>V166</f>
        <v>CR FLASHOW 11</v>
      </c>
      <c r="E205" s="319"/>
      <c r="F205" s="204">
        <v>50</v>
      </c>
      <c r="G205" s="41" t="s">
        <v>17</v>
      </c>
      <c r="H205" s="203">
        <v>22</v>
      </c>
      <c r="I205" s="319" t="str">
        <f>V165</f>
        <v>Destifnow 05 FC</v>
      </c>
      <c r="J205" s="319"/>
      <c r="K205" s="319"/>
      <c r="L205" s="319"/>
      <c r="M205" s="319"/>
      <c r="N205" s="319"/>
      <c r="O205" s="319"/>
      <c r="P205" s="319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 x14ac:dyDescent="0.25">
      <c r="C206" s="2">
        <f>IF(OR(F206="",H206=""),"",IF(F206=H206,1,IF(F206&lt;H206,0,IF(F206-H206&lt;10,2,IF(F206&gt;H206,3,SE)))))</f>
        <v>0</v>
      </c>
      <c r="D206" s="319" t="str">
        <f>V163</f>
        <v>Vetores F. C.</v>
      </c>
      <c r="E206" s="319"/>
      <c r="F206" s="203">
        <v>15</v>
      </c>
      <c r="G206" s="41" t="s">
        <v>17</v>
      </c>
      <c r="H206" s="204">
        <v>25</v>
      </c>
      <c r="I206" s="319" t="str">
        <f>V160</f>
        <v>VivaCR.FC</v>
      </c>
      <c r="J206" s="319"/>
      <c r="K206" s="319"/>
      <c r="L206" s="319"/>
      <c r="M206" s="319"/>
      <c r="N206" s="319"/>
      <c r="O206" s="319"/>
      <c r="P206" s="319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 x14ac:dyDescent="0.25">
      <c r="C207" s="2">
        <f>IF(OR(F207="",H207=""),"",IF(F207=H207,1,IF(F207&lt;H207,0,IF(F207-H207&lt;10,2,IF(F207&gt;H207,3,SE)))))</f>
        <v>0</v>
      </c>
      <c r="D207" s="319" t="str">
        <f>V162</f>
        <v>E-FIT</v>
      </c>
      <c r="E207" s="319"/>
      <c r="F207" s="203">
        <v>34</v>
      </c>
      <c r="G207" s="41" t="s">
        <v>17</v>
      </c>
      <c r="H207" s="204">
        <v>46</v>
      </c>
      <c r="I207" s="319" t="str">
        <f>V161</f>
        <v>É o ki tu merece</v>
      </c>
      <c r="J207" s="319"/>
      <c r="K207" s="319"/>
      <c r="L207" s="319"/>
      <c r="M207" s="319"/>
      <c r="N207" s="319"/>
      <c r="O207" s="319"/>
      <c r="P207" s="319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 x14ac:dyDescent="0.3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 x14ac:dyDescent="0.25">
      <c r="C209" s="2" t="str">
        <f>IF(OR(F209="",H209=""),"",IF(F209=H209,1,IF(F209&lt;H209,0,IF(F209-H209&lt;10,2,IF(F209&gt;H209,3,SE)))))</f>
        <v/>
      </c>
      <c r="D209" s="320" t="s">
        <v>263</v>
      </c>
      <c r="E209" s="321"/>
      <c r="F209" s="321"/>
      <c r="G209" s="321"/>
      <c r="H209" s="321"/>
      <c r="I209" s="321"/>
      <c r="J209" s="321"/>
      <c r="K209" s="321"/>
      <c r="L209" s="321"/>
      <c r="M209" s="321"/>
      <c r="N209" s="321"/>
      <c r="O209" s="321"/>
      <c r="P209" s="322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 x14ac:dyDescent="0.3">
      <c r="C210" s="2" t="str">
        <f>IF(OR(F210="",H210=""),"",IF(F210=H210,1,IF(F210&lt;H210,0,IF(F210-H210&lt;10,2,IF(F210&gt;H210,3,SE)))))</f>
        <v/>
      </c>
      <c r="D210" s="323"/>
      <c r="E210" s="324"/>
      <c r="F210" s="324"/>
      <c r="G210" s="324"/>
      <c r="H210" s="324"/>
      <c r="I210" s="324"/>
      <c r="J210" s="324"/>
      <c r="K210" s="324"/>
      <c r="L210" s="324"/>
      <c r="M210" s="324"/>
      <c r="N210" s="324"/>
      <c r="O210" s="324"/>
      <c r="P210" s="325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 x14ac:dyDescent="0.25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 x14ac:dyDescent="0.25">
      <c r="C212" s="2">
        <f>IF(OR(F212="",H212=""),"",IF(F212=H212,1,IF(F212&lt;H212,0,IF(F212-H212&lt;10,2,IF(F212&gt;H212,3,SE)))))</f>
        <v>3</v>
      </c>
      <c r="D212" s="319" t="str">
        <f>V167</f>
        <v>WillianBalao</v>
      </c>
      <c r="E212" s="319"/>
      <c r="F212" s="204">
        <v>66</v>
      </c>
      <c r="G212" s="41" t="s">
        <v>17</v>
      </c>
      <c r="H212" s="203">
        <v>52</v>
      </c>
      <c r="I212" s="319" t="str">
        <f>V165</f>
        <v>Destifnow 05 FC</v>
      </c>
      <c r="J212" s="319"/>
      <c r="K212" s="319"/>
      <c r="L212" s="319"/>
      <c r="M212" s="319"/>
      <c r="N212" s="319"/>
      <c r="O212" s="319"/>
      <c r="P212" s="319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 x14ac:dyDescent="0.25">
      <c r="C213" s="2">
        <f>IF(OR(F213="",H213=""),"",IF(F213=H213,1,IF(F213&lt;H213,0,IF(F213-H213&lt;10,2,IF(F213&gt;H213,3,SE)))))</f>
        <v>2</v>
      </c>
      <c r="D213" s="319" t="str">
        <f>V166</f>
        <v>CR FLASHOW 11</v>
      </c>
      <c r="E213" s="319"/>
      <c r="F213" s="204">
        <v>48</v>
      </c>
      <c r="G213" s="41" t="s">
        <v>17</v>
      </c>
      <c r="H213" s="203">
        <v>45</v>
      </c>
      <c r="I213" s="319" t="str">
        <f>V164</f>
        <v>Levi*s FC 10</v>
      </c>
      <c r="J213" s="319"/>
      <c r="K213" s="319"/>
      <c r="L213" s="319"/>
      <c r="M213" s="319"/>
      <c r="N213" s="319"/>
      <c r="O213" s="319"/>
      <c r="P213" s="319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 x14ac:dyDescent="0.25">
      <c r="C214" s="2">
        <f>IF(OR(F214="",H214=""),"",IF(F214=H214,1,IF(F214&lt;H214,0,IF(F214-H214&lt;10,2,IF(F214&gt;H214,3,SE)))))</f>
        <v>0</v>
      </c>
      <c r="D214" s="319" t="str">
        <f>V163</f>
        <v>Vetores F. C.</v>
      </c>
      <c r="E214" s="319"/>
      <c r="F214" s="203">
        <v>43</v>
      </c>
      <c r="G214" s="41" t="s">
        <v>17</v>
      </c>
      <c r="H214" s="204">
        <v>60</v>
      </c>
      <c r="I214" s="319" t="str">
        <f>V161</f>
        <v>É o ki tu merece</v>
      </c>
      <c r="J214" s="319"/>
      <c r="K214" s="319"/>
      <c r="L214" s="319"/>
      <c r="M214" s="319"/>
      <c r="N214" s="319"/>
      <c r="O214" s="319"/>
      <c r="P214" s="319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 x14ac:dyDescent="0.25">
      <c r="C215" s="2">
        <f>IF(OR(F215="",H215=""),"",IF(F215=H215,1,IF(F215&lt;H215,0,IF(F215-H215&lt;10,2,IF(F215&gt;H215,3,SE)))))</f>
        <v>3</v>
      </c>
      <c r="D215" s="319" t="str">
        <f>V162</f>
        <v>E-FIT</v>
      </c>
      <c r="E215" s="319"/>
      <c r="F215" s="204">
        <v>67</v>
      </c>
      <c r="G215" s="41" t="s">
        <v>17</v>
      </c>
      <c r="H215" s="203">
        <v>47</v>
      </c>
      <c r="I215" s="319" t="str">
        <f>V160</f>
        <v>VivaCR.FC</v>
      </c>
      <c r="J215" s="319"/>
      <c r="K215" s="319"/>
      <c r="L215" s="319"/>
      <c r="M215" s="319"/>
      <c r="N215" s="319"/>
      <c r="O215" s="319"/>
      <c r="P215" s="319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 x14ac:dyDescent="0.3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 x14ac:dyDescent="0.25">
      <c r="C217" s="2" t="str">
        <f>IF(OR(F217="",H217=""),"",IF(F217=H217,1,IF(F217&lt;H217,0,IF(F217-H217&lt;10,2,IF(F217&gt;H217,3,SE)))))</f>
        <v/>
      </c>
      <c r="D217" s="320" t="s">
        <v>264</v>
      </c>
      <c r="E217" s="321"/>
      <c r="F217" s="321"/>
      <c r="G217" s="321"/>
      <c r="H217" s="321"/>
      <c r="I217" s="321"/>
      <c r="J217" s="321"/>
      <c r="K217" s="321"/>
      <c r="L217" s="321"/>
      <c r="M217" s="321"/>
      <c r="N217" s="321"/>
      <c r="O217" s="321"/>
      <c r="P217" s="322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 x14ac:dyDescent="0.3">
      <c r="C218" s="2" t="str">
        <f>IF(OR(F218="",H218=""),"",IF(F218=H218,1,IF(F218&lt;H218,0,IF(F218-H218&lt;10,2,IF(F218&gt;H218,3,SE)))))</f>
        <v/>
      </c>
      <c r="D218" s="323"/>
      <c r="E218" s="324"/>
      <c r="F218" s="324"/>
      <c r="G218" s="324"/>
      <c r="H218" s="324"/>
      <c r="I218" s="324"/>
      <c r="J218" s="324"/>
      <c r="K218" s="324"/>
      <c r="L218" s="324"/>
      <c r="M218" s="324"/>
      <c r="N218" s="324"/>
      <c r="O218" s="324"/>
      <c r="P218" s="325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 x14ac:dyDescent="0.25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 x14ac:dyDescent="0.25">
      <c r="C220" s="2">
        <f>IF(OR(F220="",H220=""),"",IF(F220=H220,1,IF(F220&lt;H220,0,IF(F220-H220&lt;10,2,IF(F220&gt;H220,3,SE)))))</f>
        <v>3</v>
      </c>
      <c r="D220" s="319" t="str">
        <f>V167</f>
        <v>WillianBalao</v>
      </c>
      <c r="E220" s="319"/>
      <c r="F220" s="204">
        <v>49</v>
      </c>
      <c r="G220" s="41" t="s">
        <v>17</v>
      </c>
      <c r="H220" s="203">
        <v>32</v>
      </c>
      <c r="I220" s="319" t="str">
        <f>V166</f>
        <v>CR FLASHOW 11</v>
      </c>
      <c r="J220" s="319"/>
      <c r="K220" s="319"/>
      <c r="L220" s="319"/>
      <c r="M220" s="319"/>
      <c r="N220" s="319"/>
      <c r="O220" s="319"/>
      <c r="P220" s="319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 x14ac:dyDescent="0.25">
      <c r="C221" s="2">
        <f>IF(OR(F221="",H221=""),"",IF(F221=H221,1,IF(F221&lt;H221,0,IF(F221-H221&lt;10,2,IF(F221&gt;H221,3,SE)))))</f>
        <v>0</v>
      </c>
      <c r="D221" s="319" t="str">
        <f>V165</f>
        <v>Destifnow 05 FC</v>
      </c>
      <c r="E221" s="319"/>
      <c r="F221" s="203">
        <v>46</v>
      </c>
      <c r="G221" s="41" t="s">
        <v>17</v>
      </c>
      <c r="H221" s="204">
        <v>67</v>
      </c>
      <c r="I221" s="319" t="str">
        <f>V164</f>
        <v>Levi*s FC 10</v>
      </c>
      <c r="J221" s="319"/>
      <c r="K221" s="319"/>
      <c r="L221" s="319"/>
      <c r="M221" s="319"/>
      <c r="N221" s="319"/>
      <c r="O221" s="319"/>
      <c r="P221" s="319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 x14ac:dyDescent="0.25">
      <c r="C222" s="2">
        <f>IF(OR(F222="",H222=""),"",IF(F222=H222,1,IF(F222&lt;H222,0,IF(F222-H222&lt;10,2,IF(F222&gt;H222,3,SE)))))</f>
        <v>0</v>
      </c>
      <c r="D222" s="319" t="str">
        <f>V163</f>
        <v>Vetores F. C.</v>
      </c>
      <c r="E222" s="319"/>
      <c r="F222" s="203">
        <v>45</v>
      </c>
      <c r="G222" s="41" t="s">
        <v>17</v>
      </c>
      <c r="H222" s="204">
        <v>60</v>
      </c>
      <c r="I222" s="319" t="str">
        <f>V162</f>
        <v>E-FIT</v>
      </c>
      <c r="J222" s="319"/>
      <c r="K222" s="319"/>
      <c r="L222" s="319"/>
      <c r="M222" s="319"/>
      <c r="N222" s="319"/>
      <c r="O222" s="319"/>
      <c r="P222" s="319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 x14ac:dyDescent="0.25">
      <c r="C223" s="2">
        <f>IF(OR(F223="",H223=""),"",IF(F223=H223,1,IF(F223&lt;H223,0,IF(F223-H223&lt;10,2,IF(F223&gt;H223,3,SE)))))</f>
        <v>3</v>
      </c>
      <c r="D223" s="319" t="str">
        <f>V161</f>
        <v>É o ki tu merece</v>
      </c>
      <c r="E223" s="319"/>
      <c r="F223" s="204">
        <v>59</v>
      </c>
      <c r="G223" s="41" t="s">
        <v>17</v>
      </c>
      <c r="H223" s="203">
        <v>47</v>
      </c>
      <c r="I223" s="319" t="str">
        <f>V160</f>
        <v>VivaCR.FC</v>
      </c>
      <c r="J223" s="319"/>
      <c r="K223" s="319"/>
      <c r="L223" s="319"/>
      <c r="M223" s="319"/>
      <c r="N223" s="319"/>
      <c r="O223" s="319"/>
      <c r="P223" s="319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 x14ac:dyDescent="0.25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 x14ac:dyDescent="0.25">
      <c r="C225" s="2" t="str">
        <f>IF(OR(F225="",H225=""),"",IF(F225=H225,1,IF(F225&lt;H225,0,IF(F225-H225&lt;10,2,IF(F225&gt;H225,3,SE)))))</f>
        <v/>
      </c>
      <c r="D225" s="338" t="s">
        <v>253</v>
      </c>
      <c r="E225" s="338"/>
      <c r="F225" s="338"/>
      <c r="G225" s="338"/>
      <c r="H225" s="338"/>
      <c r="I225" s="338"/>
      <c r="J225" s="338"/>
      <c r="K225" s="338"/>
      <c r="L225" s="338"/>
      <c r="M225" s="338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 x14ac:dyDescent="0.3">
      <c r="C226" s="2" t="str">
        <f>IF(OR(F226="",H226=""),"",IF(F226=H226,1,IF(F226&lt;H226,0,IF(F226-H226&lt;10,2,IF(F226&gt;H226,3,SE)))))</f>
        <v/>
      </c>
      <c r="D226" s="338"/>
      <c r="E226" s="338"/>
      <c r="F226" s="338"/>
      <c r="G226" s="338"/>
      <c r="H226" s="338"/>
      <c r="I226" s="338"/>
      <c r="J226" s="338"/>
      <c r="K226" s="338"/>
      <c r="L226" s="338"/>
      <c r="M226" s="338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 x14ac:dyDescent="0.3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9" t="s">
        <v>12</v>
      </c>
      <c r="G227" s="339"/>
      <c r="H227" s="311" t="s">
        <v>309</v>
      </c>
      <c r="I227" s="311"/>
      <c r="J227" s="311" t="s">
        <v>310</v>
      </c>
      <c r="K227" s="311"/>
      <c r="L227" s="339" t="s">
        <v>174</v>
      </c>
      <c r="M227" s="339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 x14ac:dyDescent="0.25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35">
        <f>VLOOKUP(AC228,$U$227:$AC$235,3)</f>
        <v>14</v>
      </c>
      <c r="G228" s="335"/>
      <c r="H228" s="336">
        <f>VLOOKUP(AC228,$U$227:$AC$235,4)</f>
        <v>373</v>
      </c>
      <c r="I228" s="336"/>
      <c r="J228" s="336">
        <f>VLOOKUP(AC228,$U$227:$AC$235,5)</f>
        <v>240</v>
      </c>
      <c r="K228" s="336"/>
      <c r="L228" s="336">
        <f>VLOOKUP(AC228,$U$227:$AC$235,6)</f>
        <v>133</v>
      </c>
      <c r="M228" s="337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 x14ac:dyDescent="0.25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35">
        <f t="shared" ref="F229:F235" si="28">VLOOKUP(AC229,$U$227:$AC$235,3)</f>
        <v>14</v>
      </c>
      <c r="G229" s="335"/>
      <c r="H229" s="336">
        <f t="shared" ref="H229:H235" si="29">VLOOKUP(AC229,$U$227:$AC$235,4)</f>
        <v>301</v>
      </c>
      <c r="I229" s="336"/>
      <c r="J229" s="336">
        <f t="shared" ref="J229:J235" si="30">VLOOKUP(AC229,$U$227:$AC$235,5)</f>
        <v>267</v>
      </c>
      <c r="K229" s="336"/>
      <c r="L229" s="336">
        <f t="shared" ref="L229:L235" si="31">VLOOKUP(AC229,$U$227:$AC$235,6)</f>
        <v>34</v>
      </c>
      <c r="M229" s="337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 x14ac:dyDescent="0.25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35">
        <f t="shared" si="28"/>
        <v>11</v>
      </c>
      <c r="G230" s="335"/>
      <c r="H230" s="336">
        <f t="shared" si="29"/>
        <v>374</v>
      </c>
      <c r="I230" s="336"/>
      <c r="J230" s="336">
        <f t="shared" si="30"/>
        <v>348</v>
      </c>
      <c r="K230" s="336"/>
      <c r="L230" s="336">
        <f t="shared" si="31"/>
        <v>26</v>
      </c>
      <c r="M230" s="337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 x14ac:dyDescent="0.25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35">
        <f t="shared" si="28"/>
        <v>10</v>
      </c>
      <c r="G231" s="335"/>
      <c r="H231" s="336">
        <f t="shared" si="29"/>
        <v>353</v>
      </c>
      <c r="I231" s="336"/>
      <c r="J231" s="336">
        <f t="shared" si="30"/>
        <v>308</v>
      </c>
      <c r="K231" s="336"/>
      <c r="L231" s="336">
        <f t="shared" si="31"/>
        <v>45</v>
      </c>
      <c r="M231" s="337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 x14ac:dyDescent="0.25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26">
        <f t="shared" si="28"/>
        <v>7</v>
      </c>
      <c r="G232" s="326"/>
      <c r="H232" s="327">
        <f t="shared" si="29"/>
        <v>328</v>
      </c>
      <c r="I232" s="327"/>
      <c r="J232" s="327">
        <f t="shared" si="30"/>
        <v>359</v>
      </c>
      <c r="K232" s="327"/>
      <c r="L232" s="327">
        <f t="shared" si="31"/>
        <v>-31</v>
      </c>
      <c r="M232" s="328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 x14ac:dyDescent="0.25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26">
        <f t="shared" si="28"/>
        <v>6</v>
      </c>
      <c r="G233" s="326"/>
      <c r="H233" s="327">
        <f t="shared" si="29"/>
        <v>305</v>
      </c>
      <c r="I233" s="327"/>
      <c r="J233" s="327">
        <f t="shared" si="30"/>
        <v>344</v>
      </c>
      <c r="K233" s="327"/>
      <c r="L233" s="327">
        <f t="shared" si="31"/>
        <v>-39</v>
      </c>
      <c r="M233" s="328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 x14ac:dyDescent="0.25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26">
        <f t="shared" si="28"/>
        <v>5</v>
      </c>
      <c r="G234" s="326"/>
      <c r="H234" s="327">
        <f t="shared" si="29"/>
        <v>287</v>
      </c>
      <c r="I234" s="327"/>
      <c r="J234" s="327">
        <f t="shared" si="30"/>
        <v>351</v>
      </c>
      <c r="K234" s="327"/>
      <c r="L234" s="327">
        <f t="shared" si="31"/>
        <v>-64</v>
      </c>
      <c r="M234" s="328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 x14ac:dyDescent="0.25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26">
        <f t="shared" si="28"/>
        <v>3</v>
      </c>
      <c r="G235" s="326"/>
      <c r="H235" s="327">
        <f t="shared" si="29"/>
        <v>236</v>
      </c>
      <c r="I235" s="327"/>
      <c r="J235" s="327">
        <f t="shared" si="30"/>
        <v>338</v>
      </c>
      <c r="K235" s="327"/>
      <c r="L235" s="327">
        <f t="shared" si="31"/>
        <v>-102</v>
      </c>
      <c r="M235" s="328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 x14ac:dyDescent="0.25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 x14ac:dyDescent="0.3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 x14ac:dyDescent="0.25">
      <c r="C238" s="2" t="str">
        <f>IF(OR(F238="",H238=""),"",IF(F238=H238,1,IF(F238&lt;H238,0,IF(F238-H238&lt;10,2,IF(F238&gt;H238,3,SE)))))</f>
        <v/>
      </c>
      <c r="D238" s="329" t="s">
        <v>258</v>
      </c>
      <c r="E238" s="330"/>
      <c r="F238" s="330"/>
      <c r="G238" s="330"/>
      <c r="H238" s="330"/>
      <c r="I238" s="330"/>
      <c r="J238" s="330"/>
      <c r="K238" s="330"/>
      <c r="L238" s="330"/>
      <c r="M238" s="330"/>
      <c r="N238" s="330"/>
      <c r="O238" s="330"/>
      <c r="P238" s="331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 x14ac:dyDescent="0.3">
      <c r="C239" s="2" t="str">
        <f>IF(OR(F239="",H239=""),"",IF(F239=H239,1,IF(F239&lt;H239,0,IF(F239-H239&lt;10,2,IF(F239&gt;H239,3,SE)))))</f>
        <v/>
      </c>
      <c r="D239" s="332"/>
      <c r="E239" s="333"/>
      <c r="F239" s="333"/>
      <c r="G239" s="333"/>
      <c r="H239" s="333"/>
      <c r="I239" s="333"/>
      <c r="J239" s="333"/>
      <c r="K239" s="333"/>
      <c r="L239" s="333"/>
      <c r="M239" s="333"/>
      <c r="N239" s="333"/>
      <c r="O239" s="333"/>
      <c r="P239" s="334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 x14ac:dyDescent="0.25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 x14ac:dyDescent="0.25">
      <c r="C241" s="2">
        <f>IF(OR(F241="",H241=""),"",IF(F241=H241,1,IF(F241&lt;H241,0,IF(F241-H241&lt;10,2,IF(F241&gt;H241,3,SE)))))</f>
        <v>0</v>
      </c>
      <c r="D241" s="319" t="str">
        <f>V235</f>
        <v>Belloshow</v>
      </c>
      <c r="E241" s="319"/>
      <c r="F241" s="203">
        <v>31</v>
      </c>
      <c r="G241" s="25" t="s">
        <v>17</v>
      </c>
      <c r="H241" s="204">
        <v>39</v>
      </c>
      <c r="I241" s="319" t="str">
        <f>V231</f>
        <v>MAGRÃO FUTEBOL</v>
      </c>
      <c r="J241" s="319"/>
      <c r="K241" s="319"/>
      <c r="L241" s="319"/>
      <c r="M241" s="319"/>
      <c r="N241" s="319"/>
      <c r="O241" s="319"/>
      <c r="P241" s="319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 x14ac:dyDescent="0.25">
      <c r="C242" s="2">
        <f>IF(OR(F242="",H242=""),"",IF(F242=H242,1,IF(F242&lt;H242,0,IF(F242-H242&lt;10,2,IF(F242&gt;H242,3,SE)))))</f>
        <v>0</v>
      </c>
      <c r="D242" s="319" t="str">
        <f>V234</f>
        <v>Bruno Duim FC</v>
      </c>
      <c r="E242" s="319"/>
      <c r="F242" s="203">
        <v>29</v>
      </c>
      <c r="G242" s="25" t="s">
        <v>17</v>
      </c>
      <c r="H242" s="204">
        <v>33</v>
      </c>
      <c r="I242" s="319" t="str">
        <f>V230</f>
        <v>team Z</v>
      </c>
      <c r="J242" s="319"/>
      <c r="K242" s="319"/>
      <c r="L242" s="319"/>
      <c r="M242" s="319"/>
      <c r="N242" s="319"/>
      <c r="O242" s="319"/>
      <c r="P242" s="319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 x14ac:dyDescent="0.25">
      <c r="C243" s="2">
        <f>IF(OR(F243="",H243=""),"",IF(F243=H243,1,IF(F243&lt;H243,0,IF(F243-H243&lt;10,2,IF(F243&gt;H243,3,SE)))))</f>
        <v>0</v>
      </c>
      <c r="D243" s="319" t="str">
        <f>V233</f>
        <v>JAH JAH ME LEVE</v>
      </c>
      <c r="E243" s="319"/>
      <c r="F243" s="203">
        <v>41</v>
      </c>
      <c r="G243" s="25" t="s">
        <v>17</v>
      </c>
      <c r="H243" s="204">
        <v>50</v>
      </c>
      <c r="I243" s="319" t="str">
        <f>V229</f>
        <v>EFIPAC</v>
      </c>
      <c r="J243" s="319"/>
      <c r="K243" s="319"/>
      <c r="L243" s="319"/>
      <c r="M243" s="319"/>
      <c r="N243" s="319"/>
      <c r="O243" s="319"/>
      <c r="P243" s="319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 x14ac:dyDescent="0.25">
      <c r="C244" s="2">
        <f>IF(OR(F244="",H244=""),"",IF(F244=H244,1,IF(F244&lt;H244,0,IF(F244-H244&lt;10,2,IF(F244&gt;H244,3,SE)))))</f>
        <v>3</v>
      </c>
      <c r="D244" s="319" t="str">
        <f>V232</f>
        <v>Hall Bayer</v>
      </c>
      <c r="E244" s="319"/>
      <c r="F244" s="204">
        <v>42</v>
      </c>
      <c r="G244" s="25" t="s">
        <v>17</v>
      </c>
      <c r="H244" s="203">
        <v>12</v>
      </c>
      <c r="I244" s="319" t="str">
        <f>V228</f>
        <v>C.R. Trollers</v>
      </c>
      <c r="J244" s="319"/>
      <c r="K244" s="319"/>
      <c r="L244" s="319"/>
      <c r="M244" s="319"/>
      <c r="N244" s="319"/>
      <c r="O244" s="319"/>
      <c r="P244" s="319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 x14ac:dyDescent="0.3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 x14ac:dyDescent="0.25">
      <c r="C246" s="2" t="str">
        <f>IF(OR(F246="",H246=""),"",IF(F246=H246,1,IF(F246&lt;H246,0,IF(F246-H246&lt;10,2,IF(F246&gt;H246,3,SE)))))</f>
        <v/>
      </c>
      <c r="D246" s="320" t="s">
        <v>259</v>
      </c>
      <c r="E246" s="321"/>
      <c r="F246" s="321"/>
      <c r="G246" s="321"/>
      <c r="H246" s="321"/>
      <c r="I246" s="321"/>
      <c r="J246" s="321"/>
      <c r="K246" s="321"/>
      <c r="L246" s="321"/>
      <c r="M246" s="321"/>
      <c r="N246" s="321"/>
      <c r="O246" s="321"/>
      <c r="P246" s="322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 x14ac:dyDescent="0.3">
      <c r="C247" s="2" t="str">
        <f>IF(OR(F247="",H247=""),"",IF(F247=H247,1,IF(F247&lt;H247,0,IF(F247-H247&lt;10,2,IF(F247&gt;H247,3,SE)))))</f>
        <v/>
      </c>
      <c r="D247" s="323"/>
      <c r="E247" s="324"/>
      <c r="F247" s="324"/>
      <c r="G247" s="324"/>
      <c r="H247" s="324"/>
      <c r="I247" s="324"/>
      <c r="J247" s="324"/>
      <c r="K247" s="324"/>
      <c r="L247" s="324"/>
      <c r="M247" s="324"/>
      <c r="N247" s="324"/>
      <c r="O247" s="324"/>
      <c r="P247" s="325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 x14ac:dyDescent="0.25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 x14ac:dyDescent="0.25">
      <c r="C249" s="2">
        <f>IF(OR(F249="",H249=""),"",IF(F249=H249,1,IF(F249&lt;H249,0,IF(F249-H249&lt;10,2,IF(F249&gt;H249,3,SE)))))</f>
        <v>2</v>
      </c>
      <c r="D249" s="319" t="str">
        <f>V235</f>
        <v>Belloshow</v>
      </c>
      <c r="E249" s="319"/>
      <c r="F249" s="204">
        <v>57</v>
      </c>
      <c r="G249" s="41" t="s">
        <v>17</v>
      </c>
      <c r="H249" s="203">
        <v>55</v>
      </c>
      <c r="I249" s="319" t="str">
        <f>V228</f>
        <v>C.R. Trollers</v>
      </c>
      <c r="J249" s="319"/>
      <c r="K249" s="319"/>
      <c r="L249" s="319"/>
      <c r="M249" s="319"/>
      <c r="N249" s="319"/>
      <c r="O249" s="319"/>
      <c r="P249" s="319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 x14ac:dyDescent="0.25">
      <c r="C250" s="2">
        <f>IF(OR(F250="",H250=""),"",IF(F250=H250,1,IF(F250&lt;H250,0,IF(F250-H250&lt;10,2,IF(F250&gt;H250,3,SE)))))</f>
        <v>0</v>
      </c>
      <c r="D250" s="319" t="str">
        <f>V234</f>
        <v>Bruno Duim FC</v>
      </c>
      <c r="E250" s="319"/>
      <c r="F250" s="203">
        <v>38</v>
      </c>
      <c r="G250" s="41" t="s">
        <v>17</v>
      </c>
      <c r="H250" s="204">
        <v>53</v>
      </c>
      <c r="I250" s="319" t="str">
        <f>V229</f>
        <v>EFIPAC</v>
      </c>
      <c r="J250" s="319"/>
      <c r="K250" s="319"/>
      <c r="L250" s="319"/>
      <c r="M250" s="319"/>
      <c r="N250" s="319"/>
      <c r="O250" s="319"/>
      <c r="P250" s="319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 x14ac:dyDescent="0.25">
      <c r="C251" s="2">
        <f>IF(OR(F251="",H251=""),"",IF(F251=H251,1,IF(F251&lt;H251,0,IF(F251-H251&lt;10,2,IF(F251&gt;H251,3,SE)))))</f>
        <v>0</v>
      </c>
      <c r="D251" s="319" t="str">
        <f>V233</f>
        <v>JAH JAH ME LEVE</v>
      </c>
      <c r="E251" s="319"/>
      <c r="F251" s="203">
        <v>8</v>
      </c>
      <c r="G251" s="41" t="s">
        <v>17</v>
      </c>
      <c r="H251" s="204">
        <v>35</v>
      </c>
      <c r="I251" s="319" t="str">
        <f>V230</f>
        <v>team Z</v>
      </c>
      <c r="J251" s="319"/>
      <c r="K251" s="319"/>
      <c r="L251" s="319"/>
      <c r="M251" s="319"/>
      <c r="N251" s="319"/>
      <c r="O251" s="319"/>
      <c r="P251" s="319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 x14ac:dyDescent="0.25">
      <c r="C252" s="2">
        <f>IF(OR(F252="",H252=""),"",IF(F252=H252,1,IF(F252&lt;H252,0,IF(F252-H252&lt;10,2,IF(F252&gt;H252,3,SE)))))</f>
        <v>2</v>
      </c>
      <c r="D252" s="319" t="str">
        <f>V232</f>
        <v>Hall Bayer</v>
      </c>
      <c r="E252" s="319"/>
      <c r="F252" s="204">
        <v>48</v>
      </c>
      <c r="G252" s="41" t="s">
        <v>17</v>
      </c>
      <c r="H252" s="203">
        <v>46</v>
      </c>
      <c r="I252" s="319" t="str">
        <f>V231</f>
        <v>MAGRÃO FUTEBOL</v>
      </c>
      <c r="J252" s="319"/>
      <c r="K252" s="319"/>
      <c r="L252" s="319"/>
      <c r="M252" s="319"/>
      <c r="N252" s="319"/>
      <c r="O252" s="319"/>
      <c r="P252" s="319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 x14ac:dyDescent="0.3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 x14ac:dyDescent="0.25">
      <c r="C254" s="2" t="str">
        <f>IF(OR(F254="",H254=""),"",IF(F254=H254,1,IF(F254&lt;H254,0,IF(F254-H254&lt;10,2,IF(F254&gt;H254,3,SE)))))</f>
        <v/>
      </c>
      <c r="D254" s="320" t="s">
        <v>260</v>
      </c>
      <c r="E254" s="321"/>
      <c r="F254" s="321"/>
      <c r="G254" s="321"/>
      <c r="H254" s="321"/>
      <c r="I254" s="321"/>
      <c r="J254" s="321"/>
      <c r="K254" s="321"/>
      <c r="L254" s="321"/>
      <c r="M254" s="321"/>
      <c r="N254" s="321"/>
      <c r="O254" s="321"/>
      <c r="P254" s="322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 x14ac:dyDescent="0.3">
      <c r="C255" s="2" t="str">
        <f>IF(OR(F255="",H255=""),"",IF(F255=H255,1,IF(F255&lt;H255,0,IF(F255-H255&lt;10,2,IF(F255&gt;H255,3,SE)))))</f>
        <v/>
      </c>
      <c r="D255" s="323"/>
      <c r="E255" s="324"/>
      <c r="F255" s="324"/>
      <c r="G255" s="324"/>
      <c r="H255" s="324"/>
      <c r="I255" s="324"/>
      <c r="J255" s="324"/>
      <c r="K255" s="324"/>
      <c r="L255" s="324"/>
      <c r="M255" s="324"/>
      <c r="N255" s="324"/>
      <c r="O255" s="324"/>
      <c r="P255" s="325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 x14ac:dyDescent="0.25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 x14ac:dyDescent="0.25">
      <c r="C257" s="2">
        <f>IF(OR(F257="",H257=""),"",IF(F257=H257,1,IF(F257&lt;H257,0,IF(F257-H257&lt;10,2,IF(F257&gt;H257,3,SE)))))</f>
        <v>0</v>
      </c>
      <c r="D257" s="319" t="str">
        <f>V235</f>
        <v>Belloshow</v>
      </c>
      <c r="E257" s="319"/>
      <c r="F257" s="203">
        <v>48</v>
      </c>
      <c r="G257" s="41" t="s">
        <v>17</v>
      </c>
      <c r="H257" s="204">
        <v>59</v>
      </c>
      <c r="I257" s="319" t="str">
        <f>V229</f>
        <v>EFIPAC</v>
      </c>
      <c r="J257" s="319"/>
      <c r="K257" s="319"/>
      <c r="L257" s="319"/>
      <c r="M257" s="319"/>
      <c r="N257" s="319"/>
      <c r="O257" s="319"/>
      <c r="P257" s="319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 x14ac:dyDescent="0.25">
      <c r="C258" s="2">
        <f>IF(OR(F258="",H258=""),"",IF(F258=H258,1,IF(F258&lt;H258,0,IF(F258-H258&lt;10,2,IF(F258&gt;H258,3,SE)))))</f>
        <v>0</v>
      </c>
      <c r="D258" s="319" t="str">
        <f>V234</f>
        <v>Bruno Duim FC</v>
      </c>
      <c r="E258" s="319"/>
      <c r="F258" s="203">
        <v>46</v>
      </c>
      <c r="G258" s="41" t="s">
        <v>17</v>
      </c>
      <c r="H258" s="204">
        <v>60</v>
      </c>
      <c r="I258" s="319" t="str">
        <f>V228</f>
        <v>C.R. Trollers</v>
      </c>
      <c r="J258" s="319"/>
      <c r="K258" s="319"/>
      <c r="L258" s="319"/>
      <c r="M258" s="319"/>
      <c r="N258" s="319"/>
      <c r="O258" s="319"/>
      <c r="P258" s="319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 x14ac:dyDescent="0.25">
      <c r="C259" s="2">
        <f>IF(OR(F259="",H259=""),"",IF(F259=H259,1,IF(F259&lt;H259,0,IF(F259-H259&lt;10,2,IF(F259&gt;H259,3,SE)))))</f>
        <v>3</v>
      </c>
      <c r="D259" s="319" t="str">
        <f>V233</f>
        <v>JAH JAH ME LEVE</v>
      </c>
      <c r="E259" s="319"/>
      <c r="F259" s="204">
        <v>75</v>
      </c>
      <c r="G259" s="41" t="s">
        <v>17</v>
      </c>
      <c r="H259" s="203">
        <v>62</v>
      </c>
      <c r="I259" s="319" t="str">
        <f>V231</f>
        <v>MAGRÃO FUTEBOL</v>
      </c>
      <c r="J259" s="319"/>
      <c r="K259" s="319"/>
      <c r="L259" s="319"/>
      <c r="M259" s="319"/>
      <c r="N259" s="319"/>
      <c r="O259" s="319"/>
      <c r="P259" s="319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 x14ac:dyDescent="0.25">
      <c r="C260" s="2">
        <f>IF(OR(F260="",H260=""),"",IF(F260=H260,1,IF(F260&lt;H260,0,IF(F260-H260&lt;10,2,IF(F260&gt;H260,3,SE)))))</f>
        <v>0</v>
      </c>
      <c r="D260" s="319" t="str">
        <f>V232</f>
        <v>Hall Bayer</v>
      </c>
      <c r="E260" s="319"/>
      <c r="F260" s="203">
        <v>50</v>
      </c>
      <c r="G260" s="41" t="s">
        <v>17</v>
      </c>
      <c r="H260" s="204">
        <v>56</v>
      </c>
      <c r="I260" s="319" t="str">
        <f>V230</f>
        <v>team Z</v>
      </c>
      <c r="J260" s="319"/>
      <c r="K260" s="319"/>
      <c r="L260" s="319"/>
      <c r="M260" s="319"/>
      <c r="N260" s="319"/>
      <c r="O260" s="319"/>
      <c r="P260" s="319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 x14ac:dyDescent="0.3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 x14ac:dyDescent="0.25">
      <c r="C262" s="2" t="str">
        <f>IF(OR(F262="",H262=""),"",IF(F262=H262,1,IF(F262&lt;H262,0,IF(F262-H262&lt;10,2,IF(F262&gt;H262,3,SE)))))</f>
        <v/>
      </c>
      <c r="D262" s="320" t="s">
        <v>261</v>
      </c>
      <c r="E262" s="321"/>
      <c r="F262" s="321"/>
      <c r="G262" s="321"/>
      <c r="H262" s="321"/>
      <c r="I262" s="321"/>
      <c r="J262" s="321"/>
      <c r="K262" s="321"/>
      <c r="L262" s="321"/>
      <c r="M262" s="321"/>
      <c r="N262" s="321"/>
      <c r="O262" s="321"/>
      <c r="P262" s="322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 x14ac:dyDescent="0.3">
      <c r="C263" s="2" t="str">
        <f>IF(OR(F263="",H263=""),"",IF(F263=H263,1,IF(F263&lt;H263,0,IF(F263-H263&lt;10,2,IF(F263&gt;H263,3,SE)))))</f>
        <v/>
      </c>
      <c r="D263" s="323"/>
      <c r="E263" s="324"/>
      <c r="F263" s="324"/>
      <c r="G263" s="324"/>
      <c r="H263" s="324"/>
      <c r="I263" s="324"/>
      <c r="J263" s="324"/>
      <c r="K263" s="324"/>
      <c r="L263" s="324"/>
      <c r="M263" s="324"/>
      <c r="N263" s="324"/>
      <c r="O263" s="324"/>
      <c r="P263" s="325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 x14ac:dyDescent="0.25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 x14ac:dyDescent="0.25">
      <c r="C265" s="2">
        <f>IF(OR(F265="",H265=""),"",IF(F265=H265,1,IF(F265&lt;H265,0,IF(F265-H265&lt;10,2,IF(F265&gt;H265,3,SE)))))</f>
        <v>0</v>
      </c>
      <c r="D265" s="319" t="str">
        <f>V235</f>
        <v>Belloshow</v>
      </c>
      <c r="E265" s="319"/>
      <c r="F265" s="203">
        <v>56</v>
      </c>
      <c r="G265" s="25" t="s">
        <v>17</v>
      </c>
      <c r="H265" s="204">
        <v>79</v>
      </c>
      <c r="I265" s="319" t="str">
        <f>V230</f>
        <v>team Z</v>
      </c>
      <c r="J265" s="319"/>
      <c r="K265" s="319"/>
      <c r="L265" s="319"/>
      <c r="M265" s="319"/>
      <c r="N265" s="319"/>
      <c r="O265" s="319"/>
      <c r="P265" s="319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 x14ac:dyDescent="0.25">
      <c r="C266" s="2">
        <f>IF(OR(F266="",H266=""),"",IF(F266=H266,1,IF(F266&lt;H266,0,IF(F266-H266&lt;10,2,IF(F266&gt;H266,3,SE)))))</f>
        <v>0</v>
      </c>
      <c r="D266" s="319" t="str">
        <f>V234</f>
        <v>Bruno Duim FC</v>
      </c>
      <c r="E266" s="319"/>
      <c r="F266" s="203">
        <v>43</v>
      </c>
      <c r="G266" s="25" t="s">
        <v>17</v>
      </c>
      <c r="H266" s="204">
        <v>54</v>
      </c>
      <c r="I266" s="319" t="str">
        <f>V231</f>
        <v>MAGRÃO FUTEBOL</v>
      </c>
      <c r="J266" s="319"/>
      <c r="K266" s="319"/>
      <c r="L266" s="319"/>
      <c r="M266" s="319"/>
      <c r="N266" s="319"/>
      <c r="O266" s="319"/>
      <c r="P266" s="319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 x14ac:dyDescent="0.25">
      <c r="C267" s="2">
        <f>IF(OR(F267="",H267=""),"",IF(F267=H267,1,IF(F267&lt;H267,0,IF(F267-H267&lt;10,2,IF(F267&gt;H267,3,SE)))))</f>
        <v>3</v>
      </c>
      <c r="D267" s="319" t="str">
        <f>V233</f>
        <v>JAH JAH ME LEVE</v>
      </c>
      <c r="E267" s="319"/>
      <c r="F267" s="204">
        <v>42</v>
      </c>
      <c r="G267" s="25" t="s">
        <v>17</v>
      </c>
      <c r="H267" s="203">
        <v>27</v>
      </c>
      <c r="I267" s="319" t="str">
        <f>V228</f>
        <v>C.R. Trollers</v>
      </c>
      <c r="J267" s="319"/>
      <c r="K267" s="319"/>
      <c r="L267" s="319"/>
      <c r="M267" s="319"/>
      <c r="N267" s="319"/>
      <c r="O267" s="319"/>
      <c r="P267" s="319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 x14ac:dyDescent="0.25">
      <c r="C268" s="2">
        <f>IF(OR(F268="",H268=""),"",IF(F268=H268,1,IF(F268&lt;H268,0,IF(F268-H268&lt;10,2,IF(F268&gt;H268,3,SE)))))</f>
        <v>0</v>
      </c>
      <c r="D268" s="319" t="str">
        <f>V232</f>
        <v>Hall Bayer</v>
      </c>
      <c r="E268" s="319"/>
      <c r="F268" s="203">
        <v>44</v>
      </c>
      <c r="G268" s="25" t="s">
        <v>17</v>
      </c>
      <c r="H268" s="204">
        <v>86</v>
      </c>
      <c r="I268" s="319" t="str">
        <f>V229</f>
        <v>EFIPAC</v>
      </c>
      <c r="J268" s="319"/>
      <c r="K268" s="319"/>
      <c r="L268" s="319"/>
      <c r="M268" s="319"/>
      <c r="N268" s="319"/>
      <c r="O268" s="319"/>
      <c r="P268" s="319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 x14ac:dyDescent="0.3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 x14ac:dyDescent="0.25">
      <c r="C270" s="2" t="str">
        <f>IF(OR(F270="",H270=""),"",IF(F270=H270,1,IF(F270&lt;H270,0,IF(F270-H270&lt;10,2,IF(F270&gt;H270,3,SE)))))</f>
        <v/>
      </c>
      <c r="D270" s="320" t="s">
        <v>262</v>
      </c>
      <c r="E270" s="321"/>
      <c r="F270" s="321"/>
      <c r="G270" s="321"/>
      <c r="H270" s="321"/>
      <c r="I270" s="321"/>
      <c r="J270" s="321"/>
      <c r="K270" s="321"/>
      <c r="L270" s="321"/>
      <c r="M270" s="321"/>
      <c r="N270" s="321"/>
      <c r="O270" s="321"/>
      <c r="P270" s="322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 x14ac:dyDescent="0.3">
      <c r="C271" s="2" t="str">
        <f>IF(OR(F271="",H271=""),"",IF(F271=H271,1,IF(F271&lt;H271,0,IF(F271-H271&lt;10,2,IF(F271&gt;H271,3,SE)))))</f>
        <v/>
      </c>
      <c r="D271" s="323"/>
      <c r="E271" s="324"/>
      <c r="F271" s="324"/>
      <c r="G271" s="324"/>
      <c r="H271" s="324"/>
      <c r="I271" s="324"/>
      <c r="J271" s="324"/>
      <c r="K271" s="324"/>
      <c r="L271" s="324"/>
      <c r="M271" s="324"/>
      <c r="N271" s="324"/>
      <c r="O271" s="324"/>
      <c r="P271" s="325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 x14ac:dyDescent="0.25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 x14ac:dyDescent="0.25">
      <c r="C273" s="2">
        <f>IF(OR(F273="",H273=""),"",IF(F273=H273,1,IF(F273&lt;H273,0,IF(F273-H273&lt;10,2,IF(F273&gt;H273,3,SE)))))</f>
        <v>3</v>
      </c>
      <c r="D273" s="319" t="str">
        <f>V235</f>
        <v>Belloshow</v>
      </c>
      <c r="E273" s="319"/>
      <c r="F273" s="204">
        <v>54</v>
      </c>
      <c r="G273" s="41" t="s">
        <v>17</v>
      </c>
      <c r="H273" s="203">
        <v>40</v>
      </c>
      <c r="I273" s="319" t="str">
        <f>V232</f>
        <v>Hall Bayer</v>
      </c>
      <c r="J273" s="319"/>
      <c r="K273" s="319"/>
      <c r="L273" s="319"/>
      <c r="M273" s="319"/>
      <c r="N273" s="319"/>
      <c r="O273" s="319"/>
      <c r="P273" s="319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 x14ac:dyDescent="0.25">
      <c r="C274" s="2">
        <f>IF(OR(F274="",H274=""),"",IF(F274=H274,1,IF(F274&lt;H274,0,IF(F274-H274&lt;10,2,IF(F274&gt;H274,3,SE)))))</f>
        <v>3</v>
      </c>
      <c r="D274" s="319" t="str">
        <f>V234</f>
        <v>Bruno Duim FC</v>
      </c>
      <c r="E274" s="319"/>
      <c r="F274" s="204">
        <v>50</v>
      </c>
      <c r="G274" s="41" t="s">
        <v>17</v>
      </c>
      <c r="H274" s="203">
        <v>39</v>
      </c>
      <c r="I274" s="319" t="str">
        <f>V233</f>
        <v>JAH JAH ME LEVE</v>
      </c>
      <c r="J274" s="319"/>
      <c r="K274" s="319"/>
      <c r="L274" s="319"/>
      <c r="M274" s="319"/>
      <c r="N274" s="319"/>
      <c r="O274" s="319"/>
      <c r="P274" s="319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 x14ac:dyDescent="0.25">
      <c r="C275" s="2">
        <f>IF(OR(F275="",H275=""),"",IF(F275=H275,1,IF(F275&lt;H275,0,IF(F275-H275&lt;10,2,IF(F275&gt;H275,3,SE)))))</f>
        <v>3</v>
      </c>
      <c r="D275" s="319" t="str">
        <f>V231</f>
        <v>MAGRÃO FUTEBOL</v>
      </c>
      <c r="E275" s="319"/>
      <c r="F275" s="204">
        <v>69</v>
      </c>
      <c r="G275" s="41" t="s">
        <v>17</v>
      </c>
      <c r="H275" s="203">
        <v>30</v>
      </c>
      <c r="I275" s="319" t="str">
        <f>V228</f>
        <v>C.R. Trollers</v>
      </c>
      <c r="J275" s="319"/>
      <c r="K275" s="319"/>
      <c r="L275" s="319"/>
      <c r="M275" s="319"/>
      <c r="N275" s="319"/>
      <c r="O275" s="319"/>
      <c r="P275" s="319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 x14ac:dyDescent="0.25">
      <c r="C276" s="2">
        <f>IF(OR(F276="",H276=""),"",IF(F276=H276,1,IF(F276&lt;H276,0,IF(F276-H276&lt;10,2,IF(F276&gt;H276,3,SE)))))</f>
        <v>0</v>
      </c>
      <c r="D276" s="319" t="str">
        <f>V230</f>
        <v>team Z</v>
      </c>
      <c r="E276" s="319"/>
      <c r="F276" s="203">
        <v>14</v>
      </c>
      <c r="G276" s="41" t="s">
        <v>17</v>
      </c>
      <c r="H276" s="204">
        <v>44</v>
      </c>
      <c r="I276" s="319" t="str">
        <f>V229</f>
        <v>EFIPAC</v>
      </c>
      <c r="J276" s="319"/>
      <c r="K276" s="319"/>
      <c r="L276" s="319"/>
      <c r="M276" s="319"/>
      <c r="N276" s="319"/>
      <c r="O276" s="319"/>
      <c r="P276" s="319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 x14ac:dyDescent="0.3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 x14ac:dyDescent="0.25">
      <c r="C278" s="2" t="str">
        <f>IF(OR(F278="",H278=""),"",IF(F278=H278,1,IF(F278&lt;H278,0,IF(F278-H278&lt;10,2,IF(F278&gt;H278,3,SE)))))</f>
        <v/>
      </c>
      <c r="D278" s="320" t="s">
        <v>263</v>
      </c>
      <c r="E278" s="321"/>
      <c r="F278" s="321"/>
      <c r="G278" s="321"/>
      <c r="H278" s="321"/>
      <c r="I278" s="321"/>
      <c r="J278" s="321"/>
      <c r="K278" s="321"/>
      <c r="L278" s="321"/>
      <c r="M278" s="321"/>
      <c r="N278" s="321"/>
      <c r="O278" s="321"/>
      <c r="P278" s="322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 x14ac:dyDescent="0.3">
      <c r="C279" s="2" t="str">
        <f>IF(OR(F279="",H279=""),"",IF(F279=H279,1,IF(F279&lt;H279,0,IF(F279-H279&lt;10,2,IF(F279&gt;H279,3,SE)))))</f>
        <v/>
      </c>
      <c r="D279" s="323"/>
      <c r="E279" s="324"/>
      <c r="F279" s="324"/>
      <c r="G279" s="324"/>
      <c r="H279" s="324"/>
      <c r="I279" s="324"/>
      <c r="J279" s="324"/>
      <c r="K279" s="324"/>
      <c r="L279" s="324"/>
      <c r="M279" s="324"/>
      <c r="N279" s="324"/>
      <c r="O279" s="324"/>
      <c r="P279" s="325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 x14ac:dyDescent="0.25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 x14ac:dyDescent="0.25">
      <c r="C281" s="2">
        <f>IF(OR(F281="",H281=""),"",IF(F281=H281,1,IF(F281&lt;H281,0,IF(F281-H281&lt;10,2,IF(F281&gt;H281,3,SE)))))</f>
        <v>3</v>
      </c>
      <c r="D281" s="319" t="str">
        <f>V235</f>
        <v>Belloshow</v>
      </c>
      <c r="E281" s="319"/>
      <c r="F281" s="204">
        <v>76</v>
      </c>
      <c r="G281" s="41" t="s">
        <v>17</v>
      </c>
      <c r="H281" s="203">
        <v>58</v>
      </c>
      <c r="I281" s="319" t="str">
        <f>V233</f>
        <v>JAH JAH ME LEVE</v>
      </c>
      <c r="J281" s="319"/>
      <c r="K281" s="319"/>
      <c r="L281" s="319"/>
      <c r="M281" s="319"/>
      <c r="N281" s="319"/>
      <c r="O281" s="319"/>
      <c r="P281" s="319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 x14ac:dyDescent="0.25">
      <c r="C282" s="2">
        <f>IF(OR(F282="",H282=""),"",IF(F282=H282,1,IF(F282&lt;H282,0,IF(F282-H282&lt;10,2,IF(F282&gt;H282,3,SE)))))</f>
        <v>2</v>
      </c>
      <c r="D282" s="319" t="str">
        <f>V234</f>
        <v>Bruno Duim FC</v>
      </c>
      <c r="E282" s="319"/>
      <c r="F282" s="204">
        <v>63</v>
      </c>
      <c r="G282" s="41" t="s">
        <v>17</v>
      </c>
      <c r="H282" s="203">
        <v>60</v>
      </c>
      <c r="I282" s="319" t="str">
        <f>V232</f>
        <v>Hall Bayer</v>
      </c>
      <c r="J282" s="319"/>
      <c r="K282" s="319"/>
      <c r="L282" s="319"/>
      <c r="M282" s="319"/>
      <c r="N282" s="319"/>
      <c r="O282" s="319"/>
      <c r="P282" s="319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 x14ac:dyDescent="0.25">
      <c r="C283" s="2">
        <f>IF(OR(F283="",H283=""),"",IF(F283=H283,1,IF(F283&lt;H283,0,IF(F283-H283&lt;10,2,IF(F283&gt;H283,3,SE)))))</f>
        <v>2</v>
      </c>
      <c r="D283" s="319" t="str">
        <f>V231</f>
        <v>MAGRÃO FUTEBOL</v>
      </c>
      <c r="E283" s="319"/>
      <c r="F283" s="204">
        <v>39</v>
      </c>
      <c r="G283" s="41" t="s">
        <v>17</v>
      </c>
      <c r="H283" s="203">
        <v>38</v>
      </c>
      <c r="I283" s="319" t="str">
        <f>V229</f>
        <v>EFIPAC</v>
      </c>
      <c r="J283" s="319"/>
      <c r="K283" s="319"/>
      <c r="L283" s="319"/>
      <c r="M283" s="319"/>
      <c r="N283" s="319"/>
      <c r="O283" s="319"/>
      <c r="P283" s="319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 x14ac:dyDescent="0.25">
      <c r="C284" s="2">
        <f>IF(OR(F284="",H284=""),"",IF(F284=H284,1,IF(F284&lt;H284,0,IF(F284-H284&lt;10,2,IF(F284&gt;H284,3,SE)))))</f>
        <v>2</v>
      </c>
      <c r="D284" s="319" t="str">
        <f>V230</f>
        <v>team Z</v>
      </c>
      <c r="E284" s="319"/>
      <c r="F284" s="204">
        <v>39</v>
      </c>
      <c r="G284" s="41" t="s">
        <v>17</v>
      </c>
      <c r="H284" s="203">
        <v>36</v>
      </c>
      <c r="I284" s="319" t="str">
        <f>V228</f>
        <v>C.R. Trollers</v>
      </c>
      <c r="J284" s="319"/>
      <c r="K284" s="319"/>
      <c r="L284" s="319"/>
      <c r="M284" s="319"/>
      <c r="N284" s="319"/>
      <c r="O284" s="319"/>
      <c r="P284" s="319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 x14ac:dyDescent="0.3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 x14ac:dyDescent="0.25">
      <c r="C286" s="2" t="str">
        <f>IF(OR(F286="",H286=""),"",IF(F286=H286,1,IF(F286&lt;H286,0,IF(F286-H286&lt;10,2,IF(F286&gt;H286,3,SE)))))</f>
        <v/>
      </c>
      <c r="D286" s="320" t="s">
        <v>264</v>
      </c>
      <c r="E286" s="321"/>
      <c r="F286" s="321"/>
      <c r="G286" s="321"/>
      <c r="H286" s="321"/>
      <c r="I286" s="321"/>
      <c r="J286" s="321"/>
      <c r="K286" s="321"/>
      <c r="L286" s="321"/>
      <c r="M286" s="321"/>
      <c r="N286" s="321"/>
      <c r="O286" s="321"/>
      <c r="P286" s="322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 x14ac:dyDescent="0.3">
      <c r="C287" s="2" t="str">
        <f>IF(OR(F287="",H287=""),"",IF(F287=H287,1,IF(F287&lt;H287,0,IF(F287-H287&lt;10,2,IF(F287&gt;H287,3,SE)))))</f>
        <v/>
      </c>
      <c r="D287" s="323"/>
      <c r="E287" s="324"/>
      <c r="F287" s="324"/>
      <c r="G287" s="324"/>
      <c r="H287" s="324"/>
      <c r="I287" s="324"/>
      <c r="J287" s="324"/>
      <c r="K287" s="324"/>
      <c r="L287" s="324"/>
      <c r="M287" s="324"/>
      <c r="N287" s="324"/>
      <c r="O287" s="324"/>
      <c r="P287" s="325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 x14ac:dyDescent="0.25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 x14ac:dyDescent="0.25">
      <c r="C289" s="2">
        <f>IF(OR(F289="",H289=""),"",IF(F289=H289,1,IF(F289&lt;H289,0,IF(F289-H289&lt;10,2,IF(F289&gt;H289,3,SE)))))</f>
        <v>3</v>
      </c>
      <c r="D289" s="319" t="str">
        <f>V235</f>
        <v>Belloshow</v>
      </c>
      <c r="E289" s="319"/>
      <c r="F289" s="204">
        <v>52</v>
      </c>
      <c r="G289" s="41" t="s">
        <v>17</v>
      </c>
      <c r="H289" s="203">
        <v>18</v>
      </c>
      <c r="I289" s="319" t="str">
        <f>V234</f>
        <v>Bruno Duim FC</v>
      </c>
      <c r="J289" s="319"/>
      <c r="K289" s="319"/>
      <c r="L289" s="319"/>
      <c r="M289" s="319"/>
      <c r="N289" s="319"/>
      <c r="O289" s="319"/>
      <c r="P289" s="319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 x14ac:dyDescent="0.25">
      <c r="C290" s="2">
        <f>IF(OR(F290="",H290=""),"",IF(F290=H290,1,IF(F290&lt;H290,0,IF(F290-H290&lt;10,2,IF(F290&gt;H290,3,SE)))))</f>
        <v>0</v>
      </c>
      <c r="D290" s="319" t="str">
        <f>V233</f>
        <v>JAH JAH ME LEVE</v>
      </c>
      <c r="E290" s="319"/>
      <c r="F290" s="203">
        <v>42</v>
      </c>
      <c r="G290" s="41" t="s">
        <v>17</v>
      </c>
      <c r="H290" s="204">
        <v>44</v>
      </c>
      <c r="I290" s="319" t="str">
        <f>V232</f>
        <v>Hall Bayer</v>
      </c>
      <c r="J290" s="319"/>
      <c r="K290" s="319"/>
      <c r="L290" s="319"/>
      <c r="M290" s="319"/>
      <c r="N290" s="319"/>
      <c r="O290" s="319"/>
      <c r="P290" s="319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 x14ac:dyDescent="0.25">
      <c r="C291" s="2">
        <f>IF(OR(F291="",H291=""),"",IF(F291=H291,1,IF(F291&lt;H291,0,IF(F291-H291&lt;10,2,IF(F291&gt;H291,3,SE)))))</f>
        <v>0</v>
      </c>
      <c r="D291" s="319" t="str">
        <f>V231</f>
        <v>MAGRÃO FUTEBOL</v>
      </c>
      <c r="E291" s="319"/>
      <c r="F291" s="203">
        <v>44</v>
      </c>
      <c r="G291" s="41" t="s">
        <v>17</v>
      </c>
      <c r="H291" s="204">
        <v>45</v>
      </c>
      <c r="I291" s="319" t="str">
        <f>V230</f>
        <v>team Z</v>
      </c>
      <c r="J291" s="319"/>
      <c r="K291" s="319"/>
      <c r="L291" s="319"/>
      <c r="M291" s="319"/>
      <c r="N291" s="319"/>
      <c r="O291" s="319"/>
      <c r="P291" s="319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 x14ac:dyDescent="0.25">
      <c r="C292" s="2">
        <f>IF(OR(F292="",H292=""),"",IF(F292=H292,1,IF(F292&lt;H292,0,IF(F292-H292&lt;10,2,IF(F292&gt;H292,3,SE)))))</f>
        <v>3</v>
      </c>
      <c r="D292" s="319" t="str">
        <f>V229</f>
        <v>EFIPAC</v>
      </c>
      <c r="E292" s="319"/>
      <c r="F292" s="204">
        <v>43</v>
      </c>
      <c r="G292" s="41" t="s">
        <v>17</v>
      </c>
      <c r="H292" s="203">
        <v>16</v>
      </c>
      <c r="I292" s="319" t="str">
        <f>V228</f>
        <v>C.R. Trollers</v>
      </c>
      <c r="J292" s="319"/>
      <c r="K292" s="319"/>
      <c r="L292" s="319"/>
      <c r="M292" s="319"/>
      <c r="N292" s="319"/>
      <c r="O292" s="319"/>
      <c r="P292" s="319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 x14ac:dyDescent="0.25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 x14ac:dyDescent="0.25">
      <c r="C294" s="2" t="str">
        <f>IF(OR(F294="",H294=""),"",IF(F294=H294,1,IF(F294&lt;H294,0,IF(F294-H294&lt;10,2,IF(F294&gt;H294,3,SE)))))</f>
        <v/>
      </c>
      <c r="D294" s="338" t="s">
        <v>254</v>
      </c>
      <c r="E294" s="338"/>
      <c r="F294" s="338"/>
      <c r="G294" s="338"/>
      <c r="H294" s="338"/>
      <c r="I294" s="338"/>
      <c r="J294" s="338"/>
      <c r="K294" s="338"/>
      <c r="L294" s="338"/>
      <c r="M294" s="338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 x14ac:dyDescent="0.3">
      <c r="C295" s="2" t="str">
        <f>IF(OR(F295="",H295=""),"",IF(F295=H295,1,IF(F295&lt;H295,0,IF(F295-H295&lt;10,2,IF(F295&gt;H295,3,SE)))))</f>
        <v/>
      </c>
      <c r="D295" s="338"/>
      <c r="E295" s="338"/>
      <c r="F295" s="338"/>
      <c r="G295" s="338"/>
      <c r="H295" s="338"/>
      <c r="I295" s="338"/>
      <c r="J295" s="338"/>
      <c r="K295" s="338"/>
      <c r="L295" s="338"/>
      <c r="M295" s="338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 x14ac:dyDescent="0.3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9" t="s">
        <v>12</v>
      </c>
      <c r="G296" s="339"/>
      <c r="H296" s="311" t="s">
        <v>309</v>
      </c>
      <c r="I296" s="311"/>
      <c r="J296" s="311" t="s">
        <v>310</v>
      </c>
      <c r="K296" s="311"/>
      <c r="L296" s="339" t="s">
        <v>174</v>
      </c>
      <c r="M296" s="339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 x14ac:dyDescent="0.25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35">
        <f>VLOOKUP(AC297,$U$296:$AB$304,3)</f>
        <v>15</v>
      </c>
      <c r="G297" s="335"/>
      <c r="H297" s="336">
        <f>VLOOKUP(AC297,$U$296:$AB$304,4)</f>
        <v>376</v>
      </c>
      <c r="I297" s="336"/>
      <c r="J297" s="336">
        <f>VLOOKUP(AC297,$U$296:$AB$304,5)</f>
        <v>314</v>
      </c>
      <c r="K297" s="336"/>
      <c r="L297" s="336">
        <f>VLOOKUP(AC297,$U$296:$AB$304,6)</f>
        <v>62</v>
      </c>
      <c r="M297" s="337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 x14ac:dyDescent="0.25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35">
        <f t="shared" ref="F298:F304" si="37">VLOOKUP(AC298,$U$296:$AB$304,3)</f>
        <v>14</v>
      </c>
      <c r="G298" s="335"/>
      <c r="H298" s="336">
        <f t="shared" ref="H298:H304" si="38">VLOOKUP(AC298,$U$296:$AB$304,4)</f>
        <v>396</v>
      </c>
      <c r="I298" s="336"/>
      <c r="J298" s="336">
        <f t="shared" ref="J298:J304" si="39">VLOOKUP(AC298,$U$296:$AB$304,5)</f>
        <v>344</v>
      </c>
      <c r="K298" s="336"/>
      <c r="L298" s="336">
        <f t="shared" ref="L298:L304" si="40">VLOOKUP(AC298,$U$296:$AB$304,6)</f>
        <v>52</v>
      </c>
      <c r="M298" s="337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 x14ac:dyDescent="0.25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35">
        <f t="shared" si="37"/>
        <v>10</v>
      </c>
      <c r="G299" s="335"/>
      <c r="H299" s="336">
        <f t="shared" si="38"/>
        <v>343</v>
      </c>
      <c r="I299" s="336"/>
      <c r="J299" s="336">
        <f t="shared" si="39"/>
        <v>335</v>
      </c>
      <c r="K299" s="336"/>
      <c r="L299" s="336">
        <f t="shared" si="40"/>
        <v>8</v>
      </c>
      <c r="M299" s="337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 x14ac:dyDescent="0.25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35">
        <f t="shared" si="37"/>
        <v>9</v>
      </c>
      <c r="G300" s="335"/>
      <c r="H300" s="336">
        <f t="shared" si="38"/>
        <v>369</v>
      </c>
      <c r="I300" s="336"/>
      <c r="J300" s="336">
        <f t="shared" si="39"/>
        <v>327</v>
      </c>
      <c r="K300" s="336"/>
      <c r="L300" s="336">
        <f t="shared" si="40"/>
        <v>42</v>
      </c>
      <c r="M300" s="337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 x14ac:dyDescent="0.25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26">
        <f t="shared" si="37"/>
        <v>8</v>
      </c>
      <c r="G301" s="326"/>
      <c r="H301" s="327">
        <f t="shared" si="38"/>
        <v>344</v>
      </c>
      <c r="I301" s="327"/>
      <c r="J301" s="327">
        <f t="shared" si="39"/>
        <v>388</v>
      </c>
      <c r="K301" s="327"/>
      <c r="L301" s="327">
        <f t="shared" si="40"/>
        <v>-44</v>
      </c>
      <c r="M301" s="328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 x14ac:dyDescent="0.25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26">
        <f t="shared" si="37"/>
        <v>7</v>
      </c>
      <c r="G302" s="326"/>
      <c r="H302" s="327">
        <f t="shared" si="38"/>
        <v>339</v>
      </c>
      <c r="I302" s="327"/>
      <c r="J302" s="327">
        <f t="shared" si="39"/>
        <v>362</v>
      </c>
      <c r="K302" s="327"/>
      <c r="L302" s="327">
        <f t="shared" si="40"/>
        <v>-23</v>
      </c>
      <c r="M302" s="328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 x14ac:dyDescent="0.25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26">
        <f t="shared" si="37"/>
        <v>6</v>
      </c>
      <c r="G303" s="326"/>
      <c r="H303" s="327">
        <f t="shared" si="38"/>
        <v>304</v>
      </c>
      <c r="I303" s="327"/>
      <c r="J303" s="327">
        <f t="shared" si="39"/>
        <v>344</v>
      </c>
      <c r="K303" s="327"/>
      <c r="L303" s="327">
        <f t="shared" si="40"/>
        <v>-40</v>
      </c>
      <c r="M303" s="328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 x14ac:dyDescent="0.25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26">
        <f t="shared" si="37"/>
        <v>4</v>
      </c>
      <c r="G304" s="326"/>
      <c r="H304" s="327">
        <f t="shared" si="38"/>
        <v>271</v>
      </c>
      <c r="I304" s="327"/>
      <c r="J304" s="327">
        <f t="shared" si="39"/>
        <v>324</v>
      </c>
      <c r="K304" s="327"/>
      <c r="L304" s="327">
        <f t="shared" si="40"/>
        <v>-53</v>
      </c>
      <c r="M304" s="328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 x14ac:dyDescent="0.25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 x14ac:dyDescent="0.3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 x14ac:dyDescent="0.25">
      <c r="C307" s="2" t="str">
        <f>IF(OR(F307="",H307=""),"",IF(F307=H307,1,IF(F307&lt;H307,0,IF(F307-H307&lt;10,2,IF(F307&gt;H307,3,SE)))))</f>
        <v/>
      </c>
      <c r="D307" s="329" t="s">
        <v>258</v>
      </c>
      <c r="E307" s="330"/>
      <c r="F307" s="330"/>
      <c r="G307" s="330"/>
      <c r="H307" s="330"/>
      <c r="I307" s="330"/>
      <c r="J307" s="330"/>
      <c r="K307" s="330"/>
      <c r="L307" s="330"/>
      <c r="M307" s="330"/>
      <c r="N307" s="330"/>
      <c r="O307" s="330"/>
      <c r="P307" s="331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 x14ac:dyDescent="0.3">
      <c r="C308" s="2" t="str">
        <f>IF(OR(F308="",H308=""),"",IF(F308=H308,1,IF(F308&lt;H308,0,IF(F308-H308&lt;10,2,IF(F308&gt;H308,3,SE)))))</f>
        <v/>
      </c>
      <c r="D308" s="332"/>
      <c r="E308" s="333"/>
      <c r="F308" s="333"/>
      <c r="G308" s="333"/>
      <c r="H308" s="333"/>
      <c r="I308" s="333"/>
      <c r="J308" s="333"/>
      <c r="K308" s="333"/>
      <c r="L308" s="333"/>
      <c r="M308" s="333"/>
      <c r="N308" s="333"/>
      <c r="O308" s="333"/>
      <c r="P308" s="334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 x14ac:dyDescent="0.25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 x14ac:dyDescent="0.25">
      <c r="C310" s="2">
        <f>IF(OR(F310="",H310=""),"",IF(F310=H310,1,IF(F310&lt;H310,0,IF(F310-H310&lt;10,2,IF(F310&gt;H310,3,SE)))))</f>
        <v>0</v>
      </c>
      <c r="D310" s="319" t="str">
        <f>V304</f>
        <v>MagoLitos F.C</v>
      </c>
      <c r="E310" s="319"/>
      <c r="F310" s="203">
        <v>42</v>
      </c>
      <c r="G310" s="41" t="s">
        <v>17</v>
      </c>
      <c r="H310" s="204">
        <v>58</v>
      </c>
      <c r="I310" s="319" t="str">
        <f>V300</f>
        <v>VascoPaulo F.C.</v>
      </c>
      <c r="J310" s="319"/>
      <c r="K310" s="319"/>
      <c r="L310" s="319"/>
      <c r="M310" s="319"/>
      <c r="N310" s="319"/>
      <c r="O310" s="319"/>
      <c r="P310" s="319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 x14ac:dyDescent="0.25">
      <c r="C311" s="2">
        <f>IF(OR(F311="",H311=""),"",IF(F311=H311,1,IF(F311&lt;H311,0,IF(F311-H311&lt;10,2,IF(F311&gt;H311,3,SE)))))</f>
        <v>0</v>
      </c>
      <c r="D311" s="319" t="str">
        <f>V303</f>
        <v>Forever2014</v>
      </c>
      <c r="E311" s="319"/>
      <c r="F311" s="203">
        <v>25</v>
      </c>
      <c r="G311" s="41" t="s">
        <v>17</v>
      </c>
      <c r="H311" s="204">
        <v>36</v>
      </c>
      <c r="I311" s="319" t="str">
        <f>V299</f>
        <v>Vascaero FC</v>
      </c>
      <c r="J311" s="319"/>
      <c r="K311" s="319"/>
      <c r="L311" s="319"/>
      <c r="M311" s="319"/>
      <c r="N311" s="319"/>
      <c r="O311" s="319"/>
      <c r="P311" s="319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 x14ac:dyDescent="0.25">
      <c r="C312" s="2">
        <f>IF(OR(F312="",H312=""),"",IF(F312=H312,1,IF(F312&lt;H312,0,IF(F312-H312&lt;10,2,IF(F312&gt;H312,3,SE)))))</f>
        <v>3</v>
      </c>
      <c r="D312" s="319" t="str">
        <f>V302</f>
        <v>DIDICAFE FC</v>
      </c>
      <c r="E312" s="319"/>
      <c r="F312" s="204">
        <v>67</v>
      </c>
      <c r="G312" s="41" t="s">
        <v>17</v>
      </c>
      <c r="H312" s="203">
        <v>28</v>
      </c>
      <c r="I312" s="319" t="str">
        <f>V298</f>
        <v>Engenheirense</v>
      </c>
      <c r="J312" s="319"/>
      <c r="K312" s="319"/>
      <c r="L312" s="319"/>
      <c r="M312" s="319"/>
      <c r="N312" s="319"/>
      <c r="O312" s="319"/>
      <c r="P312" s="319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 x14ac:dyDescent="0.25">
      <c r="C313" s="2">
        <f>IF(OR(F313="",H313=""),"",IF(F313=H313,1,IF(F313&lt;H313,0,IF(F313-H313&lt;10,2,IF(F313&gt;H313,3,SE)))))</f>
        <v>2</v>
      </c>
      <c r="D313" s="319" t="str">
        <f>V301</f>
        <v>La Bestia Negra_Z</v>
      </c>
      <c r="E313" s="319"/>
      <c r="F313" s="204">
        <v>35</v>
      </c>
      <c r="G313" s="41" t="s">
        <v>17</v>
      </c>
      <c r="H313" s="203">
        <v>32</v>
      </c>
      <c r="I313" s="319" t="str">
        <f>V297</f>
        <v>CR Reis do Rio</v>
      </c>
      <c r="J313" s="319"/>
      <c r="K313" s="319"/>
      <c r="L313" s="319"/>
      <c r="M313" s="319"/>
      <c r="N313" s="319"/>
      <c r="O313" s="319"/>
      <c r="P313" s="319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 x14ac:dyDescent="0.3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 x14ac:dyDescent="0.25">
      <c r="C315" s="2" t="str">
        <f>IF(OR(F315="",H315=""),"",IF(F315=H315,1,IF(F315&lt;H315,0,IF(F315-H315&lt;10,2,IF(F315&gt;H315,3,SE)))))</f>
        <v/>
      </c>
      <c r="D315" s="320" t="s">
        <v>259</v>
      </c>
      <c r="E315" s="321"/>
      <c r="F315" s="321"/>
      <c r="G315" s="321"/>
      <c r="H315" s="321"/>
      <c r="I315" s="321"/>
      <c r="J315" s="321"/>
      <c r="K315" s="321"/>
      <c r="L315" s="321"/>
      <c r="M315" s="321"/>
      <c r="N315" s="321"/>
      <c r="O315" s="321"/>
      <c r="P315" s="322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 x14ac:dyDescent="0.3">
      <c r="C316" s="2" t="str">
        <f>IF(OR(F316="",H316=""),"",IF(F316=H316,1,IF(F316&lt;H316,0,IF(F316-H316&lt;10,2,IF(F316&gt;H316,3,SE)))))</f>
        <v/>
      </c>
      <c r="D316" s="323"/>
      <c r="E316" s="324"/>
      <c r="F316" s="324"/>
      <c r="G316" s="324"/>
      <c r="H316" s="324"/>
      <c r="I316" s="324"/>
      <c r="J316" s="324"/>
      <c r="K316" s="324"/>
      <c r="L316" s="324"/>
      <c r="M316" s="324"/>
      <c r="N316" s="324"/>
      <c r="O316" s="324"/>
      <c r="P316" s="325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 x14ac:dyDescent="0.25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 x14ac:dyDescent="0.25">
      <c r="C318" s="2">
        <f>IF(OR(F318="",H318=""),"",IF(F318=H318,1,IF(F318&lt;H318,0,IF(F318-H318&lt;10,2,IF(F318&gt;H318,3,SE)))))</f>
        <v>3</v>
      </c>
      <c r="D318" s="319" t="str">
        <f>V304</f>
        <v>MagoLitos F.C</v>
      </c>
      <c r="E318" s="319"/>
      <c r="F318" s="204">
        <v>45</v>
      </c>
      <c r="G318" s="41" t="s">
        <v>17</v>
      </c>
      <c r="H318" s="203">
        <v>22</v>
      </c>
      <c r="I318" s="319" t="str">
        <f>V297</f>
        <v>CR Reis do Rio</v>
      </c>
      <c r="J318" s="319"/>
      <c r="K318" s="319"/>
      <c r="L318" s="319"/>
      <c r="M318" s="319"/>
      <c r="N318" s="319"/>
      <c r="O318" s="319"/>
      <c r="P318" s="319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 x14ac:dyDescent="0.25">
      <c r="C319" s="2">
        <f>IF(OR(F319="",H319=""),"",IF(F319=H319,1,IF(F319&lt;H319,0,IF(F319-H319&lt;10,2,IF(F319&gt;H319,3,SE)))))</f>
        <v>2</v>
      </c>
      <c r="D319" s="319" t="str">
        <f>V303</f>
        <v>Forever2014</v>
      </c>
      <c r="E319" s="319"/>
      <c r="F319" s="203">
        <v>53</v>
      </c>
      <c r="G319" s="41" t="s">
        <v>17</v>
      </c>
      <c r="H319" s="204">
        <v>49</v>
      </c>
      <c r="I319" s="319" t="str">
        <f>V298</f>
        <v>Engenheirense</v>
      </c>
      <c r="J319" s="319"/>
      <c r="K319" s="319"/>
      <c r="L319" s="319"/>
      <c r="M319" s="319"/>
      <c r="N319" s="319"/>
      <c r="O319" s="319"/>
      <c r="P319" s="319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 x14ac:dyDescent="0.25">
      <c r="C320" s="2">
        <f>IF(OR(F320="",H320=""),"",IF(F320=H320,1,IF(F320&lt;H320,0,IF(F320-H320&lt;10,2,IF(F320&gt;H320,3,SE)))))</f>
        <v>0</v>
      </c>
      <c r="D320" s="319" t="str">
        <f>V302</f>
        <v>DIDICAFE FC</v>
      </c>
      <c r="E320" s="319"/>
      <c r="F320" s="203">
        <v>55</v>
      </c>
      <c r="G320" s="41" t="s">
        <v>17</v>
      </c>
      <c r="H320" s="204">
        <v>69</v>
      </c>
      <c r="I320" s="319" t="str">
        <f>V299</f>
        <v>Vascaero FC</v>
      </c>
      <c r="J320" s="319"/>
      <c r="K320" s="319"/>
      <c r="L320" s="319"/>
      <c r="M320" s="319"/>
      <c r="N320" s="319"/>
      <c r="O320" s="319"/>
      <c r="P320" s="319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 x14ac:dyDescent="0.25">
      <c r="C321" s="2">
        <f>IF(OR(F321="",H321=""),"",IF(F321=H321,1,IF(F321&lt;H321,0,IF(F321-H321&lt;10,2,IF(F321&gt;H321,3,SE)))))</f>
        <v>2</v>
      </c>
      <c r="D321" s="319" t="str">
        <f>V301</f>
        <v>La Bestia Negra_Z</v>
      </c>
      <c r="E321" s="319"/>
      <c r="F321" s="204">
        <v>50</v>
      </c>
      <c r="G321" s="41" t="s">
        <v>17</v>
      </c>
      <c r="H321" s="203">
        <v>46</v>
      </c>
      <c r="I321" s="319" t="str">
        <f>V300</f>
        <v>VascoPaulo F.C.</v>
      </c>
      <c r="J321" s="319"/>
      <c r="K321" s="319"/>
      <c r="L321" s="319"/>
      <c r="M321" s="319"/>
      <c r="N321" s="319"/>
      <c r="O321" s="319"/>
      <c r="P321" s="319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 x14ac:dyDescent="0.3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 x14ac:dyDescent="0.25">
      <c r="C323" s="2" t="str">
        <f>IF(OR(F323="",H323=""),"",IF(F323=H323,1,IF(F323&lt;H323,0,IF(F323-H323&lt;10,2,IF(F323&gt;H323,3,SE)))))</f>
        <v/>
      </c>
      <c r="D323" s="320" t="s">
        <v>260</v>
      </c>
      <c r="E323" s="321"/>
      <c r="F323" s="321"/>
      <c r="G323" s="321"/>
      <c r="H323" s="321"/>
      <c r="I323" s="321"/>
      <c r="J323" s="321"/>
      <c r="K323" s="321"/>
      <c r="L323" s="321"/>
      <c r="M323" s="321"/>
      <c r="N323" s="321"/>
      <c r="O323" s="321"/>
      <c r="P323" s="322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 x14ac:dyDescent="0.3">
      <c r="C324" s="2" t="str">
        <f>IF(OR(F324="",H324=""),"",IF(F324=H324,1,IF(F324&lt;H324,0,IF(F324-H324&lt;10,2,IF(F324&gt;H324,3,SE)))))</f>
        <v/>
      </c>
      <c r="D324" s="323"/>
      <c r="E324" s="324"/>
      <c r="F324" s="324"/>
      <c r="G324" s="324"/>
      <c r="H324" s="324"/>
      <c r="I324" s="324"/>
      <c r="J324" s="324"/>
      <c r="K324" s="324"/>
      <c r="L324" s="324"/>
      <c r="M324" s="324"/>
      <c r="N324" s="324"/>
      <c r="O324" s="324"/>
      <c r="P324" s="325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 x14ac:dyDescent="0.25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 x14ac:dyDescent="0.25">
      <c r="C326" s="2">
        <f>IF(OR(F326="",H326=""),"",IF(F326=H326,1,IF(F326&lt;H326,0,IF(F326-H326&lt;10,2,IF(F326&gt;H326,3,SE)))))</f>
        <v>3</v>
      </c>
      <c r="D326" s="319" t="str">
        <f>V304</f>
        <v>MagoLitos F.C</v>
      </c>
      <c r="E326" s="319"/>
      <c r="F326" s="204">
        <v>54</v>
      </c>
      <c r="G326" s="25" t="s">
        <v>17</v>
      </c>
      <c r="H326" s="203">
        <v>43</v>
      </c>
      <c r="I326" s="319" t="str">
        <f>V298</f>
        <v>Engenheirense</v>
      </c>
      <c r="J326" s="319"/>
      <c r="K326" s="319"/>
      <c r="L326" s="319"/>
      <c r="M326" s="319"/>
      <c r="N326" s="319"/>
      <c r="O326" s="319"/>
      <c r="P326" s="319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 x14ac:dyDescent="0.25">
      <c r="C327" s="2">
        <f>IF(OR(F327="",H327=""),"",IF(F327=H327,1,IF(F327&lt;H327,0,IF(F327-H327&lt;10,2,IF(F327&gt;H327,3,SE)))))</f>
        <v>3</v>
      </c>
      <c r="D327" s="319" t="str">
        <f>V303</f>
        <v>Forever2014</v>
      </c>
      <c r="E327" s="319"/>
      <c r="F327" s="204">
        <v>64</v>
      </c>
      <c r="G327" s="25" t="s">
        <v>17</v>
      </c>
      <c r="H327" s="203">
        <v>53</v>
      </c>
      <c r="I327" s="319" t="str">
        <f>V297</f>
        <v>CR Reis do Rio</v>
      </c>
      <c r="J327" s="319"/>
      <c r="K327" s="319"/>
      <c r="L327" s="319"/>
      <c r="M327" s="319"/>
      <c r="N327" s="319"/>
      <c r="O327" s="319"/>
      <c r="P327" s="319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 x14ac:dyDescent="0.25">
      <c r="C328" s="2">
        <f>IF(OR(F328="",H328=""),"",IF(F328=H328,1,IF(F328&lt;H328,0,IF(F328-H328&lt;10,2,IF(F328&gt;H328,3,SE)))))</f>
        <v>2</v>
      </c>
      <c r="D328" s="319" t="str">
        <f>V302</f>
        <v>DIDICAFE FC</v>
      </c>
      <c r="E328" s="319"/>
      <c r="F328" s="204">
        <v>50</v>
      </c>
      <c r="G328" s="25" t="s">
        <v>17</v>
      </c>
      <c r="H328" s="203">
        <v>46</v>
      </c>
      <c r="I328" s="319" t="str">
        <f>V300</f>
        <v>VascoPaulo F.C.</v>
      </c>
      <c r="J328" s="319"/>
      <c r="K328" s="319"/>
      <c r="L328" s="319"/>
      <c r="M328" s="319"/>
      <c r="N328" s="319"/>
      <c r="O328" s="319"/>
      <c r="P328" s="319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 x14ac:dyDescent="0.25">
      <c r="C329" s="2">
        <f>IF(OR(F329="",H329=""),"",IF(F329=H329,1,IF(F329&lt;H329,0,IF(F329-H329&lt;10,2,IF(F329&gt;H329,3,SE)))))</f>
        <v>3</v>
      </c>
      <c r="D329" s="319" t="str">
        <f>V301</f>
        <v>La Bestia Negra_Z</v>
      </c>
      <c r="E329" s="319"/>
      <c r="F329" s="204">
        <v>55</v>
      </c>
      <c r="G329" s="25" t="s">
        <v>17</v>
      </c>
      <c r="H329" s="203">
        <v>37</v>
      </c>
      <c r="I329" s="319" t="str">
        <f>V299</f>
        <v>Vascaero FC</v>
      </c>
      <c r="J329" s="319"/>
      <c r="K329" s="319"/>
      <c r="L329" s="319"/>
      <c r="M329" s="319"/>
      <c r="N329" s="319"/>
      <c r="O329" s="319"/>
      <c r="P329" s="319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 x14ac:dyDescent="0.3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 x14ac:dyDescent="0.25">
      <c r="C331" s="2" t="str">
        <f>IF(OR(F331="",H331=""),"",IF(F331=H331,1,IF(F331&lt;H331,0,IF(F331-H331&lt;10,2,IF(F331&gt;H331,3,SE)))))</f>
        <v/>
      </c>
      <c r="D331" s="320" t="s">
        <v>261</v>
      </c>
      <c r="E331" s="321"/>
      <c r="F331" s="321"/>
      <c r="G331" s="321"/>
      <c r="H331" s="321"/>
      <c r="I331" s="321"/>
      <c r="J331" s="321"/>
      <c r="K331" s="321"/>
      <c r="L331" s="321"/>
      <c r="M331" s="321"/>
      <c r="N331" s="321"/>
      <c r="O331" s="321"/>
      <c r="P331" s="322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 x14ac:dyDescent="0.3">
      <c r="C332" s="2" t="str">
        <f>IF(OR(F332="",H332=""),"",IF(F332=H332,1,IF(F332&lt;H332,0,IF(F332-H332&lt;10,2,IF(F332&gt;H332,3,SE)))))</f>
        <v/>
      </c>
      <c r="D332" s="323"/>
      <c r="E332" s="324"/>
      <c r="F332" s="324"/>
      <c r="G332" s="324"/>
      <c r="H332" s="324"/>
      <c r="I332" s="324"/>
      <c r="J332" s="324"/>
      <c r="K332" s="324"/>
      <c r="L332" s="324"/>
      <c r="M332" s="324"/>
      <c r="N332" s="324"/>
      <c r="O332" s="324"/>
      <c r="P332" s="325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 x14ac:dyDescent="0.25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 x14ac:dyDescent="0.25">
      <c r="C334" s="2">
        <f>IF(OR(F334="",H334=""),"",IF(F334=H334,1,IF(F334&lt;H334,0,IF(F334-H334&lt;10,2,IF(F334&gt;H334,3,SE)))))</f>
        <v>3</v>
      </c>
      <c r="D334" s="319" t="str">
        <f>V304</f>
        <v>MagoLitos F.C</v>
      </c>
      <c r="E334" s="319"/>
      <c r="F334" s="204">
        <v>60</v>
      </c>
      <c r="G334" s="25" t="s">
        <v>17</v>
      </c>
      <c r="H334" s="203">
        <v>48</v>
      </c>
      <c r="I334" s="319" t="str">
        <f>V299</f>
        <v>Vascaero FC</v>
      </c>
      <c r="J334" s="319"/>
      <c r="K334" s="319"/>
      <c r="L334" s="319"/>
      <c r="M334" s="319"/>
      <c r="N334" s="319"/>
      <c r="O334" s="319"/>
      <c r="P334" s="319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 x14ac:dyDescent="0.25">
      <c r="C335" s="2">
        <f>IF(OR(F335="",H335=""),"",IF(F335=H335,1,IF(F335&lt;H335,0,IF(F335-H335&lt;10,2,IF(F335&gt;H335,3,SE)))))</f>
        <v>0</v>
      </c>
      <c r="D335" s="319" t="str">
        <f>V303</f>
        <v>Forever2014</v>
      </c>
      <c r="E335" s="319"/>
      <c r="F335" s="203">
        <v>53</v>
      </c>
      <c r="G335" s="25" t="s">
        <v>17</v>
      </c>
      <c r="H335" s="204">
        <v>97</v>
      </c>
      <c r="I335" s="319" t="str">
        <f>V300</f>
        <v>VascoPaulo F.C.</v>
      </c>
      <c r="J335" s="319"/>
      <c r="K335" s="319"/>
      <c r="L335" s="319"/>
      <c r="M335" s="319"/>
      <c r="N335" s="319"/>
      <c r="O335" s="319"/>
      <c r="P335" s="319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 x14ac:dyDescent="0.25">
      <c r="C336" s="2">
        <f>IF(OR(F336="",H336=""),"",IF(F336=H336,1,IF(F336&lt;H336,0,IF(F336-H336&lt;10,2,IF(F336&gt;H336,3,SE)))))</f>
        <v>3</v>
      </c>
      <c r="D336" s="319" t="str">
        <f>V302</f>
        <v>DIDICAFE FC</v>
      </c>
      <c r="E336" s="319"/>
      <c r="F336" s="204">
        <v>47</v>
      </c>
      <c r="G336" s="25" t="s">
        <v>17</v>
      </c>
      <c r="H336" s="203">
        <v>36</v>
      </c>
      <c r="I336" s="319" t="str">
        <f>V297</f>
        <v>CR Reis do Rio</v>
      </c>
      <c r="J336" s="319"/>
      <c r="K336" s="319"/>
      <c r="L336" s="319"/>
      <c r="M336" s="319"/>
      <c r="N336" s="319"/>
      <c r="O336" s="319"/>
      <c r="P336" s="319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 x14ac:dyDescent="0.25">
      <c r="C337" s="2">
        <f>IF(OR(F337="",H337=""),"",IF(F337=H337,1,IF(F337&lt;H337,0,IF(F337-H337&lt;10,2,IF(F337&gt;H337,3,SE)))))</f>
        <v>0</v>
      </c>
      <c r="D337" s="319" t="str">
        <f>V301</f>
        <v>La Bestia Negra_Z</v>
      </c>
      <c r="E337" s="319"/>
      <c r="F337" s="203">
        <v>54</v>
      </c>
      <c r="G337" s="25" t="s">
        <v>17</v>
      </c>
      <c r="H337" s="204">
        <v>62</v>
      </c>
      <c r="I337" s="319" t="str">
        <f>V298</f>
        <v>Engenheirense</v>
      </c>
      <c r="J337" s="319"/>
      <c r="K337" s="319"/>
      <c r="L337" s="319"/>
      <c r="M337" s="319"/>
      <c r="N337" s="319"/>
      <c r="O337" s="319"/>
      <c r="P337" s="319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 x14ac:dyDescent="0.3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 x14ac:dyDescent="0.25">
      <c r="C339" s="2" t="str">
        <f>IF(OR(F339="",H339=""),"",IF(F339=H339,1,IF(F339&lt;H339,0,IF(F339-H339&lt;10,2,IF(F339&gt;H339,3,SE)))))</f>
        <v/>
      </c>
      <c r="D339" s="320" t="s">
        <v>262</v>
      </c>
      <c r="E339" s="321"/>
      <c r="F339" s="321"/>
      <c r="G339" s="321"/>
      <c r="H339" s="321"/>
      <c r="I339" s="321"/>
      <c r="J339" s="321"/>
      <c r="K339" s="321"/>
      <c r="L339" s="321"/>
      <c r="M339" s="321"/>
      <c r="N339" s="321"/>
      <c r="O339" s="321"/>
      <c r="P339" s="322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 x14ac:dyDescent="0.3">
      <c r="C340" s="2" t="str">
        <f>IF(OR(F340="",H340=""),"",IF(F340=H340,1,IF(F340&lt;H340,0,IF(F340-H340&lt;10,2,IF(F340&gt;H340,3,SE)))))</f>
        <v/>
      </c>
      <c r="D340" s="323"/>
      <c r="E340" s="324"/>
      <c r="F340" s="324"/>
      <c r="G340" s="324"/>
      <c r="H340" s="324"/>
      <c r="I340" s="324"/>
      <c r="J340" s="324"/>
      <c r="K340" s="324"/>
      <c r="L340" s="324"/>
      <c r="M340" s="324"/>
      <c r="N340" s="324"/>
      <c r="O340" s="324"/>
      <c r="P340" s="325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 x14ac:dyDescent="0.25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 x14ac:dyDescent="0.25">
      <c r="C342" s="2">
        <f>IF(OR(F342="",H342=""),"",IF(F342=H342,1,IF(F342&lt;H342,0,IF(F342-H342&lt;10,2,IF(F342&gt;H342,3,SE)))))</f>
        <v>3</v>
      </c>
      <c r="D342" s="319" t="str">
        <f>V304</f>
        <v>MagoLitos F.C</v>
      </c>
      <c r="E342" s="319"/>
      <c r="F342" s="204">
        <v>72</v>
      </c>
      <c r="G342" s="25" t="s">
        <v>17</v>
      </c>
      <c r="H342" s="203">
        <v>45</v>
      </c>
      <c r="I342" s="319" t="str">
        <f>V301</f>
        <v>La Bestia Negra_Z</v>
      </c>
      <c r="J342" s="319"/>
      <c r="K342" s="319"/>
      <c r="L342" s="319"/>
      <c r="M342" s="319"/>
      <c r="N342" s="319"/>
      <c r="O342" s="319"/>
      <c r="P342" s="319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 x14ac:dyDescent="0.25">
      <c r="C343" s="2">
        <f>IF(OR(F343="",H343=""),"",IF(F343=H343,1,IF(F343&lt;H343,0,IF(F343-H343&lt;10,2,IF(F343&gt;H343,3,SE)))))</f>
        <v>0</v>
      </c>
      <c r="D343" s="319" t="str">
        <f>V303</f>
        <v>Forever2014</v>
      </c>
      <c r="E343" s="319"/>
      <c r="F343" s="203">
        <v>29</v>
      </c>
      <c r="G343" s="25" t="s">
        <v>17</v>
      </c>
      <c r="H343" s="204">
        <v>36</v>
      </c>
      <c r="I343" s="319" t="str">
        <f>V302</f>
        <v>DIDICAFE FC</v>
      </c>
      <c r="J343" s="319"/>
      <c r="K343" s="319"/>
      <c r="L343" s="319"/>
      <c r="M343" s="319"/>
      <c r="N343" s="319"/>
      <c r="O343" s="319"/>
      <c r="P343" s="319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 x14ac:dyDescent="0.25">
      <c r="C344" s="2">
        <f>IF(OR(F344="",H344=""),"",IF(F344=H344,1,IF(F344&lt;H344,0,IF(F344-H344&lt;10,2,IF(F344&gt;H344,3,SE)))))</f>
        <v>0</v>
      </c>
      <c r="D344" s="319" t="str">
        <f>V300</f>
        <v>VascoPaulo F.C.</v>
      </c>
      <c r="E344" s="319"/>
      <c r="F344" s="203">
        <v>37</v>
      </c>
      <c r="G344" s="25" t="s">
        <v>17</v>
      </c>
      <c r="H344" s="204">
        <v>40</v>
      </c>
      <c r="I344" s="319" t="str">
        <f>V297</f>
        <v>CR Reis do Rio</v>
      </c>
      <c r="J344" s="319"/>
      <c r="K344" s="319"/>
      <c r="L344" s="319"/>
      <c r="M344" s="319"/>
      <c r="N344" s="319"/>
      <c r="O344" s="319"/>
      <c r="P344" s="319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 x14ac:dyDescent="0.25">
      <c r="C345" s="2">
        <f>IF(OR(F345="",H345=""),"",IF(F345=H345,1,IF(F345&lt;H345,0,IF(F345-H345&lt;10,2,IF(F345&gt;H345,3,SE)))))</f>
        <v>0</v>
      </c>
      <c r="D345" s="319" t="str">
        <f>V299</f>
        <v>Vascaero FC</v>
      </c>
      <c r="E345" s="319"/>
      <c r="F345" s="203">
        <v>38</v>
      </c>
      <c r="G345" s="25" t="s">
        <v>17</v>
      </c>
      <c r="H345" s="204">
        <v>45</v>
      </c>
      <c r="I345" s="319" t="str">
        <f>V298</f>
        <v>Engenheirense</v>
      </c>
      <c r="J345" s="319"/>
      <c r="K345" s="319"/>
      <c r="L345" s="319"/>
      <c r="M345" s="319"/>
      <c r="N345" s="319"/>
      <c r="O345" s="319"/>
      <c r="P345" s="319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 x14ac:dyDescent="0.3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 x14ac:dyDescent="0.25">
      <c r="C347" s="2" t="str">
        <f>IF(OR(F347="",H347=""),"",IF(F347=H347,1,IF(F347&lt;H347,0,IF(F347-H347&lt;10,2,IF(F347&gt;H347,3,SE)))))</f>
        <v/>
      </c>
      <c r="D347" s="320" t="s">
        <v>263</v>
      </c>
      <c r="E347" s="321"/>
      <c r="F347" s="321"/>
      <c r="G347" s="321"/>
      <c r="H347" s="321"/>
      <c r="I347" s="321"/>
      <c r="J347" s="321"/>
      <c r="K347" s="321"/>
      <c r="L347" s="321"/>
      <c r="M347" s="321"/>
      <c r="N347" s="321"/>
      <c r="O347" s="321"/>
      <c r="P347" s="322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 x14ac:dyDescent="0.3">
      <c r="C348" s="2" t="str">
        <f>IF(OR(F348="",H348=""),"",IF(F348=H348,1,IF(F348&lt;H348,0,IF(F348-H348&lt;10,2,IF(F348&gt;H348,3,SE)))))</f>
        <v/>
      </c>
      <c r="D348" s="323"/>
      <c r="E348" s="324"/>
      <c r="F348" s="324"/>
      <c r="G348" s="324"/>
      <c r="H348" s="324"/>
      <c r="I348" s="324"/>
      <c r="J348" s="324"/>
      <c r="K348" s="324"/>
      <c r="L348" s="324"/>
      <c r="M348" s="324"/>
      <c r="N348" s="324"/>
      <c r="O348" s="324"/>
      <c r="P348" s="325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 x14ac:dyDescent="0.25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 x14ac:dyDescent="0.25">
      <c r="C350" s="2">
        <f>IF(OR(F350="",H350=""),"",IF(F350=H350,1,IF(F350&lt;H350,0,IF(F350-H350&lt;10,2,IF(F350&gt;H350,3,SE)))))</f>
        <v>0</v>
      </c>
      <c r="D350" s="319" t="str">
        <f>V304</f>
        <v>MagoLitos F.C</v>
      </c>
      <c r="E350" s="319"/>
      <c r="F350" s="203">
        <v>58</v>
      </c>
      <c r="G350" s="41" t="s">
        <v>17</v>
      </c>
      <c r="H350" s="204">
        <v>71</v>
      </c>
      <c r="I350" s="319" t="str">
        <f>V302</f>
        <v>DIDICAFE FC</v>
      </c>
      <c r="J350" s="319"/>
      <c r="K350" s="319"/>
      <c r="L350" s="319"/>
      <c r="M350" s="319"/>
      <c r="N350" s="319"/>
      <c r="O350" s="319"/>
      <c r="P350" s="319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 x14ac:dyDescent="0.25">
      <c r="C351" s="2">
        <f>IF(OR(F351="",H351=""),"",IF(F351=H351,1,IF(F351&lt;H351,0,IF(F351-H351&lt;10,2,IF(F351&gt;H351,3,SE)))))</f>
        <v>3</v>
      </c>
      <c r="D351" s="319" t="str">
        <f>V303</f>
        <v>Forever2014</v>
      </c>
      <c r="E351" s="319"/>
      <c r="F351" s="204">
        <v>63</v>
      </c>
      <c r="G351" s="41" t="s">
        <v>17</v>
      </c>
      <c r="H351" s="203">
        <v>52</v>
      </c>
      <c r="I351" s="319" t="str">
        <f>V301</f>
        <v>La Bestia Negra_Z</v>
      </c>
      <c r="J351" s="319"/>
      <c r="K351" s="319"/>
      <c r="L351" s="319"/>
      <c r="M351" s="319"/>
      <c r="N351" s="319"/>
      <c r="O351" s="319"/>
      <c r="P351" s="319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 x14ac:dyDescent="0.25">
      <c r="C352" s="2">
        <f>IF(OR(F352="",H352=""),"",IF(F352=H352,1,IF(F352&lt;H352,0,IF(F352-H352&lt;10,2,IF(F352&gt;H352,3,SE)))))</f>
        <v>0</v>
      </c>
      <c r="D352" s="319" t="str">
        <f>V300</f>
        <v>VascoPaulo F.C.</v>
      </c>
      <c r="E352" s="319"/>
      <c r="F352" s="203">
        <v>32</v>
      </c>
      <c r="G352" s="41" t="s">
        <v>17</v>
      </c>
      <c r="H352" s="204">
        <v>65</v>
      </c>
      <c r="I352" s="319" t="str">
        <f>V298</f>
        <v>Engenheirense</v>
      </c>
      <c r="J352" s="319"/>
      <c r="K352" s="319"/>
      <c r="L352" s="319"/>
      <c r="M352" s="319"/>
      <c r="N352" s="319"/>
      <c r="O352" s="319"/>
      <c r="P352" s="319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 x14ac:dyDescent="0.25">
      <c r="C353" s="2">
        <f>IF(OR(F353="",H353=""),"",IF(F353=H353,1,IF(F353&lt;H353,0,IF(F353-H353&lt;10,2,IF(F353&gt;H353,3,SE)))))</f>
        <v>0</v>
      </c>
      <c r="D353" s="319" t="str">
        <f>V299</f>
        <v>Vascaero FC</v>
      </c>
      <c r="E353" s="319"/>
      <c r="F353" s="203">
        <v>45</v>
      </c>
      <c r="G353" s="41" t="s">
        <v>17</v>
      </c>
      <c r="H353" s="204">
        <v>51</v>
      </c>
      <c r="I353" s="319" t="str">
        <f>V297</f>
        <v>CR Reis do Rio</v>
      </c>
      <c r="J353" s="319"/>
      <c r="K353" s="319"/>
      <c r="L353" s="319"/>
      <c r="M353" s="319"/>
      <c r="N353" s="319"/>
      <c r="O353" s="319"/>
      <c r="P353" s="319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 x14ac:dyDescent="0.3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 x14ac:dyDescent="0.25">
      <c r="C355" s="2" t="str">
        <f>IF(OR(F355="",H355=""),"",IF(F355=H355,1,IF(F355&lt;H355,0,IF(F355-H355&lt;10,2,IF(F355&gt;H355,3,SE)))))</f>
        <v/>
      </c>
      <c r="D355" s="320" t="s">
        <v>264</v>
      </c>
      <c r="E355" s="321"/>
      <c r="F355" s="321"/>
      <c r="G355" s="321"/>
      <c r="H355" s="321"/>
      <c r="I355" s="321"/>
      <c r="J355" s="321"/>
      <c r="K355" s="321"/>
      <c r="L355" s="321"/>
      <c r="M355" s="321"/>
      <c r="N355" s="321"/>
      <c r="O355" s="321"/>
      <c r="P355" s="322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 x14ac:dyDescent="0.3">
      <c r="C356" s="2" t="str">
        <f>IF(OR(F356="",H356=""),"",IF(F356=H356,1,IF(F356&lt;H356,0,IF(F356-H356&lt;10,2,IF(F356&gt;H356,3,SE)))))</f>
        <v/>
      </c>
      <c r="D356" s="323"/>
      <c r="E356" s="324"/>
      <c r="F356" s="324"/>
      <c r="G356" s="324"/>
      <c r="H356" s="324"/>
      <c r="I356" s="324"/>
      <c r="J356" s="324"/>
      <c r="K356" s="324"/>
      <c r="L356" s="324"/>
      <c r="M356" s="324"/>
      <c r="N356" s="324"/>
      <c r="O356" s="324"/>
      <c r="P356" s="325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 x14ac:dyDescent="0.25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 x14ac:dyDescent="0.25">
      <c r="C358" s="2">
        <f>IF(OR(F358="",H358=""),"",IF(F358=H358,1,IF(F358&lt;H358,0,IF(F358-H358&lt;10,2,IF(F358&gt;H358,3,SE)))))</f>
        <v>2</v>
      </c>
      <c r="D358" s="319" t="str">
        <f>V304</f>
        <v>MagoLitos F.C</v>
      </c>
      <c r="E358" s="319"/>
      <c r="F358" s="204">
        <v>65</v>
      </c>
      <c r="G358" s="25" t="s">
        <v>17</v>
      </c>
      <c r="H358" s="203">
        <v>57</v>
      </c>
      <c r="I358" s="319" t="str">
        <f>V303</f>
        <v>Forever2014</v>
      </c>
      <c r="J358" s="319"/>
      <c r="K358" s="319"/>
      <c r="L358" s="319"/>
      <c r="M358" s="319"/>
      <c r="N358" s="319"/>
      <c r="O358" s="319"/>
      <c r="P358" s="319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 x14ac:dyDescent="0.25">
      <c r="C359" s="2">
        <f>IF(OR(F359="",H359=""),"",IF(F359=H359,1,IF(F359&lt;H359,0,IF(F359-H359&lt;10,2,IF(F359&gt;H359,3,SE)))))</f>
        <v>2</v>
      </c>
      <c r="D359" s="319" t="str">
        <f>V302</f>
        <v>DIDICAFE FC</v>
      </c>
      <c r="E359" s="319"/>
      <c r="F359" s="204">
        <v>50</v>
      </c>
      <c r="G359" s="25" t="s">
        <v>17</v>
      </c>
      <c r="H359" s="203">
        <v>48</v>
      </c>
      <c r="I359" s="319" t="str">
        <f>V301</f>
        <v>La Bestia Negra_Z</v>
      </c>
      <c r="J359" s="319"/>
      <c r="K359" s="319"/>
      <c r="L359" s="319"/>
      <c r="M359" s="319"/>
      <c r="N359" s="319"/>
      <c r="O359" s="319"/>
      <c r="P359" s="319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 x14ac:dyDescent="0.25">
      <c r="C360" s="2">
        <f>IF(OR(F360="",H360=""),"",IF(F360=H360,1,IF(F360&lt;H360,0,IF(F360-H360&lt;10,2,IF(F360&gt;H360,3,SE)))))</f>
        <v>3</v>
      </c>
      <c r="D360" s="319" t="str">
        <f>V300</f>
        <v>VascoPaulo F.C.</v>
      </c>
      <c r="E360" s="319"/>
      <c r="F360" s="204">
        <v>53</v>
      </c>
      <c r="G360" s="25" t="s">
        <v>17</v>
      </c>
      <c r="H360" s="203">
        <v>31</v>
      </c>
      <c r="I360" s="319" t="str">
        <f>V299</f>
        <v>Vascaero FC</v>
      </c>
      <c r="J360" s="319"/>
      <c r="K360" s="319"/>
      <c r="L360" s="319"/>
      <c r="M360" s="319"/>
      <c r="N360" s="319"/>
      <c r="O360" s="319"/>
      <c r="P360" s="319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 x14ac:dyDescent="0.25">
      <c r="C361" s="2">
        <f>IF(OR(F361="",H361=""),"",IF(F361=H361,1,IF(F361&lt;H361,0,IF(F361-H361&lt;10,2,IF(F361&gt;H361,3,SE)))))</f>
        <v>3</v>
      </c>
      <c r="D361" s="319" t="str">
        <f>V298</f>
        <v>Engenheirense</v>
      </c>
      <c r="E361" s="319"/>
      <c r="F361" s="204">
        <v>51</v>
      </c>
      <c r="G361" s="25" t="s">
        <v>17</v>
      </c>
      <c r="H361" s="203">
        <v>37</v>
      </c>
      <c r="I361" s="319" t="str">
        <f>V297</f>
        <v>CR Reis do Rio</v>
      </c>
      <c r="J361" s="319"/>
      <c r="K361" s="319"/>
      <c r="L361" s="319"/>
      <c r="M361" s="319"/>
      <c r="N361" s="319"/>
      <c r="O361" s="319"/>
      <c r="P361" s="319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 x14ac:dyDescent="0.25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 x14ac:dyDescent="0.25">
      <c r="C363" s="2" t="str">
        <f>IF(OR(F363="",H363=""),"",IF(F363=H363,1,IF(F363&lt;H363,0,IF(F363-H363&lt;10,2,IF(F363&gt;H363,3,SE)))))</f>
        <v/>
      </c>
      <c r="D363" s="338" t="s">
        <v>255</v>
      </c>
      <c r="E363" s="338"/>
      <c r="F363" s="338"/>
      <c r="G363" s="338"/>
      <c r="H363" s="338"/>
      <c r="I363" s="338"/>
      <c r="J363" s="338"/>
      <c r="K363" s="338"/>
      <c r="L363" s="338"/>
      <c r="M363" s="338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 x14ac:dyDescent="0.3">
      <c r="C364" s="2" t="str">
        <f>IF(OR(F364="",H364=""),"",IF(F364=H364,1,IF(F364&lt;H364,0,IF(F364-H364&lt;10,2,IF(F364&gt;H364,3,SE)))))</f>
        <v/>
      </c>
      <c r="D364" s="338"/>
      <c r="E364" s="338"/>
      <c r="F364" s="338"/>
      <c r="G364" s="338"/>
      <c r="H364" s="338"/>
      <c r="I364" s="338"/>
      <c r="J364" s="338"/>
      <c r="K364" s="338"/>
      <c r="L364" s="338"/>
      <c r="M364" s="338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 x14ac:dyDescent="0.3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9" t="s">
        <v>12</v>
      </c>
      <c r="G365" s="339"/>
      <c r="H365" s="311" t="s">
        <v>309</v>
      </c>
      <c r="I365" s="311"/>
      <c r="J365" s="311" t="s">
        <v>310</v>
      </c>
      <c r="K365" s="311"/>
      <c r="L365" s="339" t="s">
        <v>174</v>
      </c>
      <c r="M365" s="339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 x14ac:dyDescent="0.25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35">
        <f>VLOOKUP(AC366,$U$365:$AB$373,3)</f>
        <v>16</v>
      </c>
      <c r="G366" s="335"/>
      <c r="H366" s="336">
        <f>VLOOKUP(AC366,$U$365:$AB$373,4)</f>
        <v>389</v>
      </c>
      <c r="I366" s="336"/>
      <c r="J366" s="336">
        <f>VLOOKUP(AC366,$U$365:$AB$373,5)</f>
        <v>262</v>
      </c>
      <c r="K366" s="336"/>
      <c r="L366" s="336">
        <f>VLOOKUP(AC366,$U$365:$AB$373,6)</f>
        <v>127</v>
      </c>
      <c r="M366" s="337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 x14ac:dyDescent="0.25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35">
        <f t="shared" ref="F367:F373" si="46">VLOOKUP(AC367,$U$365:$AB$373,3)</f>
        <v>14</v>
      </c>
      <c r="G367" s="335"/>
      <c r="H367" s="336">
        <f t="shared" ref="H367:H373" si="47">VLOOKUP(AC367,$U$365:$AB$373,4)</f>
        <v>362</v>
      </c>
      <c r="I367" s="336"/>
      <c r="J367" s="336">
        <f t="shared" ref="J367:J373" si="48">VLOOKUP(AC367,$U$365:$AB$373,5)</f>
        <v>278</v>
      </c>
      <c r="K367" s="336"/>
      <c r="L367" s="336">
        <f t="shared" ref="L367:L373" si="49">VLOOKUP(AC367,$U$365:$AB$373,6)</f>
        <v>84</v>
      </c>
      <c r="M367" s="337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 x14ac:dyDescent="0.25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35">
        <f t="shared" si="46"/>
        <v>13</v>
      </c>
      <c r="G368" s="335"/>
      <c r="H368" s="336">
        <f t="shared" si="47"/>
        <v>390</v>
      </c>
      <c r="I368" s="336"/>
      <c r="J368" s="336">
        <f t="shared" si="48"/>
        <v>320</v>
      </c>
      <c r="K368" s="336"/>
      <c r="L368" s="336">
        <f t="shared" si="49"/>
        <v>70</v>
      </c>
      <c r="M368" s="337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 x14ac:dyDescent="0.25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35">
        <f t="shared" si="46"/>
        <v>12</v>
      </c>
      <c r="G369" s="335"/>
      <c r="H369" s="336">
        <f t="shared" si="47"/>
        <v>348</v>
      </c>
      <c r="I369" s="336"/>
      <c r="J369" s="336">
        <f t="shared" si="48"/>
        <v>300</v>
      </c>
      <c r="K369" s="336"/>
      <c r="L369" s="336">
        <f t="shared" si="49"/>
        <v>48</v>
      </c>
      <c r="M369" s="337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 x14ac:dyDescent="0.25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26">
        <f t="shared" si="46"/>
        <v>9</v>
      </c>
      <c r="G370" s="326"/>
      <c r="H370" s="327">
        <f t="shared" si="47"/>
        <v>387</v>
      </c>
      <c r="I370" s="327"/>
      <c r="J370" s="327">
        <f t="shared" si="48"/>
        <v>328</v>
      </c>
      <c r="K370" s="327"/>
      <c r="L370" s="327">
        <f t="shared" si="49"/>
        <v>59</v>
      </c>
      <c r="M370" s="328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 x14ac:dyDescent="0.25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26">
        <f t="shared" si="46"/>
        <v>9</v>
      </c>
      <c r="G371" s="326"/>
      <c r="H371" s="327">
        <f t="shared" si="47"/>
        <v>278</v>
      </c>
      <c r="I371" s="327"/>
      <c r="J371" s="327">
        <f t="shared" si="48"/>
        <v>352</v>
      </c>
      <c r="K371" s="327"/>
      <c r="L371" s="327">
        <f t="shared" si="49"/>
        <v>-74</v>
      </c>
      <c r="M371" s="328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 x14ac:dyDescent="0.25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26">
        <f t="shared" si="46"/>
        <v>2</v>
      </c>
      <c r="G372" s="326"/>
      <c r="H372" s="327">
        <f t="shared" si="47"/>
        <v>194</v>
      </c>
      <c r="I372" s="327"/>
      <c r="J372" s="327">
        <f t="shared" si="48"/>
        <v>345</v>
      </c>
      <c r="K372" s="327"/>
      <c r="L372" s="327">
        <f t="shared" si="49"/>
        <v>-151</v>
      </c>
      <c r="M372" s="328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 x14ac:dyDescent="0.25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26">
        <f t="shared" si="46"/>
        <v>0</v>
      </c>
      <c r="G373" s="326"/>
      <c r="H373" s="327">
        <f t="shared" si="47"/>
        <v>195</v>
      </c>
      <c r="I373" s="327"/>
      <c r="J373" s="327">
        <f t="shared" si="48"/>
        <v>310</v>
      </c>
      <c r="K373" s="327"/>
      <c r="L373" s="327">
        <f t="shared" si="49"/>
        <v>-115</v>
      </c>
      <c r="M373" s="328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 x14ac:dyDescent="0.25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 x14ac:dyDescent="0.3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 x14ac:dyDescent="0.25">
      <c r="C376" s="2" t="str">
        <f>IF(OR(F376="",H376=""),"",IF(F376=H376,1,IF(F376&lt;H376,0,IF(F376-H376&lt;10,2,IF(F376&gt;H376,3,SE)))))</f>
        <v/>
      </c>
      <c r="D376" s="329" t="s">
        <v>258</v>
      </c>
      <c r="E376" s="330"/>
      <c r="F376" s="330"/>
      <c r="G376" s="330"/>
      <c r="H376" s="330"/>
      <c r="I376" s="330"/>
      <c r="J376" s="330"/>
      <c r="K376" s="330"/>
      <c r="L376" s="330"/>
      <c r="M376" s="330"/>
      <c r="N376" s="330"/>
      <c r="O376" s="330"/>
      <c r="P376" s="331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 x14ac:dyDescent="0.3">
      <c r="C377" s="2" t="str">
        <f>IF(OR(F377="",H377=""),"",IF(F377=H377,1,IF(F377&lt;H377,0,IF(F377-H377&lt;10,2,IF(F377&gt;H377,3,SE)))))</f>
        <v/>
      </c>
      <c r="D377" s="332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4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 x14ac:dyDescent="0.25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 x14ac:dyDescent="0.25">
      <c r="C379" s="2">
        <f>IF(OR(F379="",H379=""),"",IF(F379=H379,1,IF(F379&lt;H379,0,IF(F379-H379&lt;10,2,IF(F379&gt;H379,3,SE)))))</f>
        <v>3</v>
      </c>
      <c r="D379" s="319" t="str">
        <f>V373</f>
        <v>PIERCE34-CRUEL FC</v>
      </c>
      <c r="E379" s="319"/>
      <c r="F379" s="204">
        <v>41</v>
      </c>
      <c r="G379" s="41" t="s">
        <v>17</v>
      </c>
      <c r="H379" s="203">
        <v>25</v>
      </c>
      <c r="I379" s="319" t="str">
        <f>V369</f>
        <v>BLR F. C.</v>
      </c>
      <c r="J379" s="319"/>
      <c r="K379" s="319"/>
      <c r="L379" s="319"/>
      <c r="M379" s="319"/>
      <c r="N379" s="319"/>
      <c r="O379" s="319"/>
      <c r="P379" s="319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 x14ac:dyDescent="0.25">
      <c r="C380" s="2">
        <f>IF(OR(F380="",H380=""),"",IF(F380=H380,1,IF(F380&lt;H380,0,IF(F380-H380&lt;10,2,IF(F380&gt;H380,3,SE)))))</f>
        <v>3</v>
      </c>
      <c r="D380" s="319" t="str">
        <f>V372</f>
        <v>Alags SC</v>
      </c>
      <c r="E380" s="319"/>
      <c r="F380" s="204">
        <v>62</v>
      </c>
      <c r="G380" s="41" t="s">
        <v>17</v>
      </c>
      <c r="H380" s="203">
        <v>50</v>
      </c>
      <c r="I380" s="319" t="str">
        <f>V368</f>
        <v>Jero FC</v>
      </c>
      <c r="J380" s="319"/>
      <c r="K380" s="319"/>
      <c r="L380" s="319"/>
      <c r="M380" s="319"/>
      <c r="N380" s="319"/>
      <c r="O380" s="319"/>
      <c r="P380" s="319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 x14ac:dyDescent="0.25">
      <c r="C381" s="2">
        <f>IF(OR(F381="",H381=""),"",IF(F381=H381,1,IF(F381&lt;H381,0,IF(F381-H381&lt;10,2,IF(F381&gt;H381,3,SE)))))</f>
        <v>0</v>
      </c>
      <c r="D381" s="319" t="str">
        <f>V371</f>
        <v>Só Merdinha FC</v>
      </c>
      <c r="E381" s="319"/>
      <c r="F381" s="203">
        <v>39</v>
      </c>
      <c r="G381" s="41" t="s">
        <v>17</v>
      </c>
      <c r="H381" s="204">
        <v>46</v>
      </c>
      <c r="I381" s="319" t="str">
        <f>V367</f>
        <v>GUZMAN F.C.</v>
      </c>
      <c r="J381" s="319"/>
      <c r="K381" s="319"/>
      <c r="L381" s="319"/>
      <c r="M381" s="319"/>
      <c r="N381" s="319"/>
      <c r="O381" s="319"/>
      <c r="P381" s="319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 x14ac:dyDescent="0.25">
      <c r="C382" s="2">
        <f>IF(OR(F382="",H382=""),"",IF(F382=H382,1,IF(F382&lt;H382,0,IF(F382-H382&lt;10,2,IF(F382&gt;H382,3,SE)))))</f>
        <v>2</v>
      </c>
      <c r="D382" s="319" t="str">
        <f>V370</f>
        <v>Lenda Mágica</v>
      </c>
      <c r="E382" s="319"/>
      <c r="F382" s="204">
        <v>42</v>
      </c>
      <c r="G382" s="41" t="s">
        <v>17</v>
      </c>
      <c r="H382" s="203">
        <v>33</v>
      </c>
      <c r="I382" s="319" t="str">
        <f>V366</f>
        <v>Moneta Zero FC</v>
      </c>
      <c r="J382" s="319"/>
      <c r="K382" s="319"/>
      <c r="L382" s="319"/>
      <c r="M382" s="319"/>
      <c r="N382" s="319"/>
      <c r="O382" s="319"/>
      <c r="P382" s="319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 x14ac:dyDescent="0.3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 x14ac:dyDescent="0.25">
      <c r="C384" s="2" t="str">
        <f>IF(OR(F384="",H384=""),"",IF(F384=H384,1,IF(F384&lt;H384,0,IF(F384-H384&lt;10,2,IF(F384&gt;H384,3,SE)))))</f>
        <v/>
      </c>
      <c r="D384" s="320" t="s">
        <v>259</v>
      </c>
      <c r="E384" s="321"/>
      <c r="F384" s="321"/>
      <c r="G384" s="321"/>
      <c r="H384" s="321"/>
      <c r="I384" s="321"/>
      <c r="J384" s="321"/>
      <c r="K384" s="321"/>
      <c r="L384" s="321"/>
      <c r="M384" s="321"/>
      <c r="N384" s="321"/>
      <c r="O384" s="321"/>
      <c r="P384" s="322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 x14ac:dyDescent="0.3">
      <c r="C385" s="2" t="str">
        <f>IF(OR(F385="",H385=""),"",IF(F385=H385,1,IF(F385&lt;H385,0,IF(F385-H385&lt;10,2,IF(F385&gt;H385,3,SE)))))</f>
        <v/>
      </c>
      <c r="D385" s="323"/>
      <c r="E385" s="324"/>
      <c r="F385" s="324"/>
      <c r="G385" s="324"/>
      <c r="H385" s="324"/>
      <c r="I385" s="324"/>
      <c r="J385" s="324"/>
      <c r="K385" s="324"/>
      <c r="L385" s="324"/>
      <c r="M385" s="324"/>
      <c r="N385" s="324"/>
      <c r="O385" s="324"/>
      <c r="P385" s="325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 x14ac:dyDescent="0.25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 x14ac:dyDescent="0.25">
      <c r="C387" s="2">
        <f>IF(OR(F387="",H387=""),"",IF(F387=H387,1,IF(F387&lt;H387,0,IF(F387-H387&lt;10,2,IF(F387&gt;H387,3,SE)))))</f>
        <v>0</v>
      </c>
      <c r="D387" s="319" t="str">
        <f>V373</f>
        <v>PIERCE34-CRUEL FC</v>
      </c>
      <c r="E387" s="319"/>
      <c r="F387" s="203">
        <v>40</v>
      </c>
      <c r="G387" s="41" t="s">
        <v>17</v>
      </c>
      <c r="H387" s="204">
        <v>57</v>
      </c>
      <c r="I387" s="319" t="str">
        <f>V366</f>
        <v>Moneta Zero FC</v>
      </c>
      <c r="J387" s="319"/>
      <c r="K387" s="319"/>
      <c r="L387" s="319"/>
      <c r="M387" s="319"/>
      <c r="N387" s="319"/>
      <c r="O387" s="319"/>
      <c r="P387" s="319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 x14ac:dyDescent="0.25">
      <c r="C388" s="2">
        <f>IF(OR(F388="",H388=""),"",IF(F388=H388,1,IF(F388&lt;H388,0,IF(F388-H388&lt;10,2,IF(F388&gt;H388,3,SE)))))</f>
        <v>0</v>
      </c>
      <c r="D388" s="319" t="str">
        <f>V372</f>
        <v>Alags SC</v>
      </c>
      <c r="E388" s="319"/>
      <c r="F388" s="203">
        <v>44</v>
      </c>
      <c r="G388" s="41" t="s">
        <v>17</v>
      </c>
      <c r="H388" s="204">
        <v>48</v>
      </c>
      <c r="I388" s="319" t="str">
        <f>V367</f>
        <v>GUZMAN F.C.</v>
      </c>
      <c r="J388" s="319"/>
      <c r="K388" s="319"/>
      <c r="L388" s="319"/>
      <c r="M388" s="319"/>
      <c r="N388" s="319"/>
      <c r="O388" s="319"/>
      <c r="P388" s="319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 x14ac:dyDescent="0.25">
      <c r="C389" s="2">
        <f>IF(OR(F389="",H389=""),"",IF(F389=H389,1,IF(F389&lt;H389,0,IF(F389-H389&lt;10,2,IF(F389&gt;H389,3,SE)))))</f>
        <v>0</v>
      </c>
      <c r="D389" s="319" t="str">
        <f>V371</f>
        <v>Só Merdinha FC</v>
      </c>
      <c r="E389" s="319"/>
      <c r="F389" s="203">
        <v>29</v>
      </c>
      <c r="G389" s="41" t="s">
        <v>17</v>
      </c>
      <c r="H389" s="204">
        <v>30</v>
      </c>
      <c r="I389" s="319" t="str">
        <f>V368</f>
        <v>Jero FC</v>
      </c>
      <c r="J389" s="319"/>
      <c r="K389" s="319"/>
      <c r="L389" s="319"/>
      <c r="M389" s="319"/>
      <c r="N389" s="319"/>
      <c r="O389" s="319"/>
      <c r="P389" s="319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 x14ac:dyDescent="0.25">
      <c r="C390" s="2">
        <f>IF(OR(F390="",H390=""),"",IF(F390=H390,1,IF(F390&lt;H390,0,IF(F390-H390&lt;10,2,IF(F390&gt;H390,3,SE)))))</f>
        <v>3</v>
      </c>
      <c r="D390" s="319" t="str">
        <f>V370</f>
        <v>Lenda Mágica</v>
      </c>
      <c r="E390" s="319"/>
      <c r="F390" s="204">
        <v>66</v>
      </c>
      <c r="G390" s="41" t="s">
        <v>17</v>
      </c>
      <c r="H390" s="203">
        <v>18</v>
      </c>
      <c r="I390" s="319" t="str">
        <f>V369</f>
        <v>BLR F. C.</v>
      </c>
      <c r="J390" s="319"/>
      <c r="K390" s="319"/>
      <c r="L390" s="319"/>
      <c r="M390" s="319"/>
      <c r="N390" s="319"/>
      <c r="O390" s="319"/>
      <c r="P390" s="319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 x14ac:dyDescent="0.3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 x14ac:dyDescent="0.25">
      <c r="C392" s="2" t="str">
        <f>IF(OR(F392="",H392=""),"",IF(F392=H392,1,IF(F392&lt;H392,0,IF(F392-H392&lt;10,2,IF(F392&gt;H392,3,SE)))))</f>
        <v/>
      </c>
      <c r="D392" s="320" t="s">
        <v>260</v>
      </c>
      <c r="E392" s="321"/>
      <c r="F392" s="321"/>
      <c r="G392" s="321"/>
      <c r="H392" s="321"/>
      <c r="I392" s="321"/>
      <c r="J392" s="321"/>
      <c r="K392" s="321"/>
      <c r="L392" s="321"/>
      <c r="M392" s="321"/>
      <c r="N392" s="321"/>
      <c r="O392" s="321"/>
      <c r="P392" s="322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 x14ac:dyDescent="0.3">
      <c r="C393" s="2" t="str">
        <f>IF(OR(F393="",H393=""),"",IF(F393=H393,1,IF(F393&lt;H393,0,IF(F393-H393&lt;10,2,IF(F393&gt;H393,3,SE)))))</f>
        <v/>
      </c>
      <c r="D393" s="323"/>
      <c r="E393" s="324"/>
      <c r="F393" s="324"/>
      <c r="G393" s="324"/>
      <c r="H393" s="324"/>
      <c r="I393" s="324"/>
      <c r="J393" s="324"/>
      <c r="K393" s="324"/>
      <c r="L393" s="324"/>
      <c r="M393" s="324"/>
      <c r="N393" s="324"/>
      <c r="O393" s="324"/>
      <c r="P393" s="325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 x14ac:dyDescent="0.25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 x14ac:dyDescent="0.25">
      <c r="C395" s="2">
        <f>IF(OR(F395="",H395=""),"",IF(F395=H395,1,IF(F395&lt;H395,0,IF(F395-H395&lt;10,2,IF(F395&gt;H395,3,SE)))))</f>
        <v>3</v>
      </c>
      <c r="D395" s="319" t="str">
        <f>V373</f>
        <v>PIERCE34-CRUEL FC</v>
      </c>
      <c r="E395" s="319"/>
      <c r="F395" s="204">
        <v>64</v>
      </c>
      <c r="G395" s="25" t="s">
        <v>17</v>
      </c>
      <c r="H395" s="203">
        <v>40</v>
      </c>
      <c r="I395" s="319" t="str">
        <f>V367</f>
        <v>GUZMAN F.C.</v>
      </c>
      <c r="J395" s="319"/>
      <c r="K395" s="319"/>
      <c r="L395" s="319"/>
      <c r="M395" s="319"/>
      <c r="N395" s="319"/>
      <c r="O395" s="319"/>
      <c r="P395" s="319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 x14ac:dyDescent="0.25">
      <c r="C396" s="2">
        <f>IF(OR(F396="",H396=""),"",IF(F396=H396,1,IF(F396&lt;H396,0,IF(F396-H396&lt;10,2,IF(F396&gt;H396,3,SE)))))</f>
        <v>0</v>
      </c>
      <c r="D396" s="319" t="str">
        <f>V372</f>
        <v>Alags SC</v>
      </c>
      <c r="E396" s="319"/>
      <c r="F396" s="203">
        <v>48</v>
      </c>
      <c r="G396" s="25" t="s">
        <v>17</v>
      </c>
      <c r="H396" s="204">
        <v>52</v>
      </c>
      <c r="I396" s="319" t="str">
        <f>V366</f>
        <v>Moneta Zero FC</v>
      </c>
      <c r="J396" s="319"/>
      <c r="K396" s="319"/>
      <c r="L396" s="319"/>
      <c r="M396" s="319"/>
      <c r="N396" s="319"/>
      <c r="O396" s="319"/>
      <c r="P396" s="319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 x14ac:dyDescent="0.25">
      <c r="C397" s="2">
        <f>IF(OR(F397="",H397=""),"",IF(F397=H397,1,IF(F397&lt;H397,0,IF(F397-H397&lt;10,2,IF(F397&gt;H397,3,SE)))))</f>
        <v>2</v>
      </c>
      <c r="D397" s="319" t="str">
        <f>V371</f>
        <v>Só Merdinha FC</v>
      </c>
      <c r="E397" s="319"/>
      <c r="F397" s="204">
        <v>35</v>
      </c>
      <c r="G397" s="25" t="s">
        <v>17</v>
      </c>
      <c r="H397" s="203">
        <v>30</v>
      </c>
      <c r="I397" s="319" t="str">
        <f>V369</f>
        <v>BLR F. C.</v>
      </c>
      <c r="J397" s="319"/>
      <c r="K397" s="319"/>
      <c r="L397" s="319"/>
      <c r="M397" s="319"/>
      <c r="N397" s="319"/>
      <c r="O397" s="319"/>
      <c r="P397" s="319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 x14ac:dyDescent="0.25">
      <c r="C398" s="2">
        <f>IF(OR(F398="",H398=""),"",IF(F398=H398,1,IF(F398&lt;H398,0,IF(F398-H398&lt;10,2,IF(F398&gt;H398,3,SE)))))</f>
        <v>0</v>
      </c>
      <c r="D398" s="319" t="str">
        <f>V370</f>
        <v>Lenda Mágica</v>
      </c>
      <c r="E398" s="319"/>
      <c r="F398" s="203">
        <v>46</v>
      </c>
      <c r="G398" s="25" t="s">
        <v>17</v>
      </c>
      <c r="H398" s="204">
        <v>78</v>
      </c>
      <c r="I398" s="319" t="str">
        <f>V368</f>
        <v>Jero FC</v>
      </c>
      <c r="J398" s="319"/>
      <c r="K398" s="319"/>
      <c r="L398" s="319"/>
      <c r="M398" s="319"/>
      <c r="N398" s="319"/>
      <c r="O398" s="319"/>
      <c r="P398" s="319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 x14ac:dyDescent="0.3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 x14ac:dyDescent="0.25">
      <c r="C400" s="2" t="str">
        <f>IF(OR(F400="",H400=""),"",IF(F400=H400,1,IF(F400&lt;H400,0,IF(F400-H400&lt;10,2,IF(F400&gt;H400,3,SE)))))</f>
        <v/>
      </c>
      <c r="D400" s="320" t="s">
        <v>261</v>
      </c>
      <c r="E400" s="321"/>
      <c r="F400" s="321"/>
      <c r="G400" s="321"/>
      <c r="H400" s="321"/>
      <c r="I400" s="321"/>
      <c r="J400" s="321"/>
      <c r="K400" s="321"/>
      <c r="L400" s="321"/>
      <c r="M400" s="321"/>
      <c r="N400" s="321"/>
      <c r="O400" s="321"/>
      <c r="P400" s="322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 x14ac:dyDescent="0.3">
      <c r="C401" s="2" t="str">
        <f>IF(OR(F401="",H401=""),"",IF(F401=H401,1,IF(F401&lt;H401,0,IF(F401-H401&lt;10,2,IF(F401&gt;H401,3,SE)))))</f>
        <v/>
      </c>
      <c r="D401" s="323"/>
      <c r="E401" s="324"/>
      <c r="F401" s="324"/>
      <c r="G401" s="324"/>
      <c r="H401" s="324"/>
      <c r="I401" s="324"/>
      <c r="J401" s="324"/>
      <c r="K401" s="324"/>
      <c r="L401" s="324"/>
      <c r="M401" s="324"/>
      <c r="N401" s="324"/>
      <c r="O401" s="324"/>
      <c r="P401" s="325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 x14ac:dyDescent="0.25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 x14ac:dyDescent="0.25">
      <c r="C403" s="2">
        <f>IF(OR(F403="",H403=""),"",IF(F403=H403,1,IF(F403&lt;H403,0,IF(F403-H403&lt;10,2,IF(F403&gt;H403,3,SE)))))</f>
        <v>0</v>
      </c>
      <c r="D403" s="319" t="str">
        <f>V373</f>
        <v>PIERCE34-CRUEL FC</v>
      </c>
      <c r="E403" s="319"/>
      <c r="F403" s="203">
        <v>61</v>
      </c>
      <c r="G403" s="25" t="s">
        <v>17</v>
      </c>
      <c r="H403" s="204">
        <v>64</v>
      </c>
      <c r="I403" s="319" t="str">
        <f>V368</f>
        <v>Jero FC</v>
      </c>
      <c r="J403" s="319"/>
      <c r="K403" s="319"/>
      <c r="L403" s="319"/>
      <c r="M403" s="319"/>
      <c r="N403" s="319"/>
      <c r="O403" s="319"/>
      <c r="P403" s="319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 x14ac:dyDescent="0.25">
      <c r="C404" s="2">
        <f>IF(OR(F404="",H404=""),"",IF(F404=H404,1,IF(F404&lt;H404,0,IF(F404-H404&lt;10,2,IF(F404&gt;H404,3,SE)))))</f>
        <v>3</v>
      </c>
      <c r="D404" s="319" t="str">
        <f>V372</f>
        <v>Alags SC</v>
      </c>
      <c r="E404" s="319"/>
      <c r="F404" s="204">
        <v>81</v>
      </c>
      <c r="G404" s="25" t="s">
        <v>17</v>
      </c>
      <c r="H404" s="203">
        <v>34</v>
      </c>
      <c r="I404" s="319" t="str">
        <f>V369</f>
        <v>BLR F. C.</v>
      </c>
      <c r="J404" s="319"/>
      <c r="K404" s="319"/>
      <c r="L404" s="319"/>
      <c r="M404" s="319"/>
      <c r="N404" s="319"/>
      <c r="O404" s="319"/>
      <c r="P404" s="319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 x14ac:dyDescent="0.25">
      <c r="C405" s="2">
        <f>IF(OR(F405="",H405=""),"",IF(F405=H405,1,IF(F405&lt;H405,0,IF(F405-H405&lt;10,2,IF(F405&gt;H405,3,SE)))))</f>
        <v>0</v>
      </c>
      <c r="D405" s="319" t="str">
        <f>V371</f>
        <v>Só Merdinha FC</v>
      </c>
      <c r="E405" s="319"/>
      <c r="F405" s="203">
        <v>30</v>
      </c>
      <c r="G405" s="25" t="s">
        <v>17</v>
      </c>
      <c r="H405" s="204">
        <v>89</v>
      </c>
      <c r="I405" s="319" t="str">
        <f>V366</f>
        <v>Moneta Zero FC</v>
      </c>
      <c r="J405" s="319"/>
      <c r="K405" s="319"/>
      <c r="L405" s="319"/>
      <c r="M405" s="319"/>
      <c r="N405" s="319"/>
      <c r="O405" s="319"/>
      <c r="P405" s="319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 x14ac:dyDescent="0.25">
      <c r="C406" s="2">
        <f>IF(OR(F406="",H406=""),"",IF(F406=H406,1,IF(F406&lt;H406,0,IF(F406-H406&lt;10,2,IF(F406&gt;H406,3,SE)))))</f>
        <v>3</v>
      </c>
      <c r="D406" s="319" t="str">
        <f>V370</f>
        <v>Lenda Mágica</v>
      </c>
      <c r="E406" s="319"/>
      <c r="F406" s="204">
        <v>90</v>
      </c>
      <c r="G406" s="25" t="s">
        <v>17</v>
      </c>
      <c r="H406" s="203">
        <v>41</v>
      </c>
      <c r="I406" s="319" t="str">
        <f>V367</f>
        <v>GUZMAN F.C.</v>
      </c>
      <c r="J406" s="319"/>
      <c r="K406" s="319"/>
      <c r="L406" s="319"/>
      <c r="M406" s="319"/>
      <c r="N406" s="319"/>
      <c r="O406" s="319"/>
      <c r="P406" s="319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 x14ac:dyDescent="0.3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 x14ac:dyDescent="0.25">
      <c r="C408" s="2" t="str">
        <f>IF(OR(F408="",H408=""),"",IF(F408=H408,1,IF(F408&lt;H408,0,IF(F408-H408&lt;10,2,IF(F408&gt;H408,3,SE)))))</f>
        <v/>
      </c>
      <c r="D408" s="320" t="s">
        <v>262</v>
      </c>
      <c r="E408" s="321"/>
      <c r="F408" s="321"/>
      <c r="G408" s="321"/>
      <c r="H408" s="321"/>
      <c r="I408" s="321"/>
      <c r="J408" s="321"/>
      <c r="K408" s="321"/>
      <c r="L408" s="321"/>
      <c r="M408" s="321"/>
      <c r="N408" s="321"/>
      <c r="O408" s="321"/>
      <c r="P408" s="322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 x14ac:dyDescent="0.3">
      <c r="C409" s="2" t="str">
        <f>IF(OR(F409="",H409=""),"",IF(F409=H409,1,IF(F409&lt;H409,0,IF(F409-H409&lt;10,2,IF(F409&gt;H409,3,SE)))))</f>
        <v/>
      </c>
      <c r="D409" s="323"/>
      <c r="E409" s="324"/>
      <c r="F409" s="324"/>
      <c r="G409" s="324"/>
      <c r="H409" s="324"/>
      <c r="I409" s="324"/>
      <c r="J409" s="324"/>
      <c r="K409" s="324"/>
      <c r="L409" s="324"/>
      <c r="M409" s="324"/>
      <c r="N409" s="324"/>
      <c r="O409" s="324"/>
      <c r="P409" s="325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 x14ac:dyDescent="0.25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 x14ac:dyDescent="0.25">
      <c r="C411" s="2">
        <f>IF(OR(F411="",H411=""),"",IF(F411=H411,1,IF(F411&lt;H411,0,IF(F411-H411&lt;10,2,IF(F411&gt;H411,3,SE)))))</f>
        <v>0</v>
      </c>
      <c r="D411" s="319" t="str">
        <f>V373</f>
        <v>PIERCE34-CRUEL FC</v>
      </c>
      <c r="E411" s="319"/>
      <c r="F411" s="203">
        <v>45</v>
      </c>
      <c r="G411" s="41" t="s">
        <v>17</v>
      </c>
      <c r="H411" s="204">
        <v>49</v>
      </c>
      <c r="I411" s="319" t="str">
        <f>V370</f>
        <v>Lenda Mágica</v>
      </c>
      <c r="J411" s="319"/>
      <c r="K411" s="319"/>
      <c r="L411" s="319"/>
      <c r="M411" s="319"/>
      <c r="N411" s="319"/>
      <c r="O411" s="319"/>
      <c r="P411" s="319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 x14ac:dyDescent="0.25">
      <c r="C412" s="2">
        <f>IF(OR(F412="",H412=""),"",IF(F412=H412,1,IF(F412&lt;H412,0,IF(F412-H412&lt;10,2,IF(F412&gt;H412,3,SE)))))</f>
        <v>3</v>
      </c>
      <c r="D412" s="319" t="str">
        <f>V372</f>
        <v>Alags SC</v>
      </c>
      <c r="E412" s="319"/>
      <c r="F412" s="204">
        <v>74</v>
      </c>
      <c r="G412" s="41" t="s">
        <v>17</v>
      </c>
      <c r="H412" s="203">
        <v>27</v>
      </c>
      <c r="I412" s="319" t="str">
        <f>V371</f>
        <v>Só Merdinha FC</v>
      </c>
      <c r="J412" s="319"/>
      <c r="K412" s="319"/>
      <c r="L412" s="319"/>
      <c r="M412" s="319"/>
      <c r="N412" s="319"/>
      <c r="O412" s="319"/>
      <c r="P412" s="319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 x14ac:dyDescent="0.25">
      <c r="C413" s="2">
        <f>IF(OR(F413="",H413=""),"",IF(F413=H413,1,IF(F413&lt;H413,0,IF(F413-H413&lt;10,2,IF(F413&gt;H413,3,SE)))))</f>
        <v>0</v>
      </c>
      <c r="D413" s="319" t="str">
        <f>V369</f>
        <v>BLR F. C.</v>
      </c>
      <c r="E413" s="319"/>
      <c r="F413" s="203">
        <v>22</v>
      </c>
      <c r="G413" s="41" t="s">
        <v>17</v>
      </c>
      <c r="H413" s="204">
        <v>43</v>
      </c>
      <c r="I413" s="319" t="str">
        <f>V366</f>
        <v>Moneta Zero FC</v>
      </c>
      <c r="J413" s="319"/>
      <c r="K413" s="319"/>
      <c r="L413" s="319"/>
      <c r="M413" s="319"/>
      <c r="N413" s="319"/>
      <c r="O413" s="319"/>
      <c r="P413" s="319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 x14ac:dyDescent="0.25">
      <c r="C414" s="2">
        <f>IF(OR(F414="",H414=""),"",IF(F414=H414,1,IF(F414&lt;H414,0,IF(F414-H414&lt;10,2,IF(F414&gt;H414,3,SE)))))</f>
        <v>0</v>
      </c>
      <c r="D414" s="319" t="str">
        <f>V368</f>
        <v>Jero FC</v>
      </c>
      <c r="E414" s="319"/>
      <c r="F414" s="203">
        <v>41</v>
      </c>
      <c r="G414" s="41" t="s">
        <v>17</v>
      </c>
      <c r="H414" s="204">
        <v>42</v>
      </c>
      <c r="I414" s="319" t="str">
        <f>V367</f>
        <v>GUZMAN F.C.</v>
      </c>
      <c r="J414" s="319"/>
      <c r="K414" s="319"/>
      <c r="L414" s="319"/>
      <c r="M414" s="319"/>
      <c r="N414" s="319"/>
      <c r="O414" s="319"/>
      <c r="P414" s="319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 x14ac:dyDescent="0.3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 x14ac:dyDescent="0.25">
      <c r="C416" s="2" t="str">
        <f>IF(OR(F416="",H416=""),"",IF(F416=H416,1,IF(F416&lt;H416,0,IF(F416-H416&lt;10,2,IF(F416&gt;H416,3,SE)))))</f>
        <v/>
      </c>
      <c r="D416" s="320" t="s">
        <v>263</v>
      </c>
      <c r="E416" s="321"/>
      <c r="F416" s="321"/>
      <c r="G416" s="321"/>
      <c r="H416" s="321"/>
      <c r="I416" s="321"/>
      <c r="J416" s="321"/>
      <c r="K416" s="321"/>
      <c r="L416" s="321"/>
      <c r="M416" s="321"/>
      <c r="N416" s="321"/>
      <c r="O416" s="321"/>
      <c r="P416" s="322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 x14ac:dyDescent="0.3">
      <c r="C417" s="2" t="str">
        <f>IF(OR(F417="",H417=""),"",IF(F417=H417,1,IF(F417&lt;H417,0,IF(F417-H417&lt;10,2,IF(F417&gt;H417,3,SE)))))</f>
        <v/>
      </c>
      <c r="D417" s="323"/>
      <c r="E417" s="324"/>
      <c r="F417" s="324"/>
      <c r="G417" s="324"/>
      <c r="H417" s="324"/>
      <c r="I417" s="324"/>
      <c r="J417" s="324"/>
      <c r="K417" s="324"/>
      <c r="L417" s="324"/>
      <c r="M417" s="324"/>
      <c r="N417" s="324"/>
      <c r="O417" s="324"/>
      <c r="P417" s="325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 x14ac:dyDescent="0.25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 x14ac:dyDescent="0.25">
      <c r="C419" s="2">
        <f>IF(OR(F419="",H419=""),"",IF(F419=H419,1,IF(F419&lt;H419,0,IF(F419-H419&lt;10,2,IF(F419&gt;H419,3,SE)))))</f>
        <v>3</v>
      </c>
      <c r="D419" s="319" t="str">
        <f>V373</f>
        <v>PIERCE34-CRUEL FC</v>
      </c>
      <c r="E419" s="319"/>
      <c r="F419" s="204">
        <v>39</v>
      </c>
      <c r="G419" s="25" t="s">
        <v>17</v>
      </c>
      <c r="H419" s="203">
        <v>21</v>
      </c>
      <c r="I419" s="319" t="str">
        <f>V371</f>
        <v>Só Merdinha FC</v>
      </c>
      <c r="J419" s="319"/>
      <c r="K419" s="319"/>
      <c r="L419" s="319"/>
      <c r="M419" s="319"/>
      <c r="N419" s="319"/>
      <c r="O419" s="319"/>
      <c r="P419" s="319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 x14ac:dyDescent="0.25">
      <c r="C420" s="2">
        <f>IF(OR(F420="",H420=""),"",IF(F420=H420,1,IF(F420&lt;H420,0,IF(F420-H420&lt;10,2,IF(F420&gt;H420,3,SE)))))</f>
        <v>0</v>
      </c>
      <c r="D420" s="319" t="str">
        <f>V372</f>
        <v>Alags SC</v>
      </c>
      <c r="E420" s="319"/>
      <c r="F420" s="203">
        <v>34</v>
      </c>
      <c r="G420" s="25" t="s">
        <v>17</v>
      </c>
      <c r="H420" s="204">
        <v>59</v>
      </c>
      <c r="I420" s="319" t="str">
        <f>V370</f>
        <v>Lenda Mágica</v>
      </c>
      <c r="J420" s="319"/>
      <c r="K420" s="319"/>
      <c r="L420" s="319"/>
      <c r="M420" s="319"/>
      <c r="N420" s="319"/>
      <c r="O420" s="319"/>
      <c r="P420" s="319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 x14ac:dyDescent="0.25">
      <c r="C421" s="2">
        <f>IF(OR(F421="",H421=""),"",IF(F421=H421,1,IF(F421&lt;H421,0,IF(F421-H421&lt;10,2,IF(F421&gt;H421,3,SE)))))</f>
        <v>0</v>
      </c>
      <c r="D421" s="319" t="str">
        <f>V369</f>
        <v>BLR F. C.</v>
      </c>
      <c r="E421" s="319"/>
      <c r="F421" s="203">
        <v>20</v>
      </c>
      <c r="G421" s="25" t="s">
        <v>17</v>
      </c>
      <c r="H421" s="204">
        <v>35</v>
      </c>
      <c r="I421" s="319" t="str">
        <f>V367</f>
        <v>GUZMAN F.C.</v>
      </c>
      <c r="J421" s="319"/>
      <c r="K421" s="319"/>
      <c r="L421" s="319"/>
      <c r="M421" s="319"/>
      <c r="N421" s="319"/>
      <c r="O421" s="319"/>
      <c r="P421" s="319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 x14ac:dyDescent="0.25">
      <c r="C422" s="2">
        <f>IF(OR(F422="",H422=""),"",IF(F422=H422,1,IF(F422&lt;H422,0,IF(F422-H422&lt;10,2,IF(F422&gt;H422,3,SE)))))</f>
        <v>3</v>
      </c>
      <c r="D422" s="319" t="str">
        <f>V368</f>
        <v>Jero FC</v>
      </c>
      <c r="E422" s="319"/>
      <c r="F422" s="204">
        <v>70</v>
      </c>
      <c r="G422" s="25" t="s">
        <v>17</v>
      </c>
      <c r="H422" s="203">
        <v>34</v>
      </c>
      <c r="I422" s="319" t="str">
        <f>V366</f>
        <v>Moneta Zero FC</v>
      </c>
      <c r="J422" s="319"/>
      <c r="K422" s="319"/>
      <c r="L422" s="319"/>
      <c r="M422" s="319"/>
      <c r="N422" s="319"/>
      <c r="O422" s="319"/>
      <c r="P422" s="319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 x14ac:dyDescent="0.3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 x14ac:dyDescent="0.25">
      <c r="C424" s="2" t="str">
        <f>IF(OR(F424="",H424=""),"",IF(F424=H424,1,IF(F424&lt;H424,0,IF(F424-H424&lt;10,2,IF(F424&gt;H424,3,SE)))))</f>
        <v/>
      </c>
      <c r="D424" s="320" t="s">
        <v>264</v>
      </c>
      <c r="E424" s="321"/>
      <c r="F424" s="321"/>
      <c r="G424" s="321"/>
      <c r="H424" s="321"/>
      <c r="I424" s="321"/>
      <c r="J424" s="321"/>
      <c r="K424" s="321"/>
      <c r="L424" s="321"/>
      <c r="M424" s="321"/>
      <c r="N424" s="321"/>
      <c r="O424" s="321"/>
      <c r="P424" s="322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 x14ac:dyDescent="0.3">
      <c r="C425" s="2" t="str">
        <f>IF(OR(F425="",H425=""),"",IF(F425=H425,1,IF(F425&lt;H425,0,IF(F425-H425&lt;10,2,IF(F425&gt;H425,3,SE)))))</f>
        <v/>
      </c>
      <c r="D425" s="323"/>
      <c r="E425" s="324"/>
      <c r="F425" s="324"/>
      <c r="G425" s="324"/>
      <c r="H425" s="324"/>
      <c r="I425" s="324"/>
      <c r="J425" s="324"/>
      <c r="K425" s="324"/>
      <c r="L425" s="324"/>
      <c r="M425" s="324"/>
      <c r="N425" s="324"/>
      <c r="O425" s="324"/>
      <c r="P425" s="325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 x14ac:dyDescent="0.25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 x14ac:dyDescent="0.25">
      <c r="C427" s="2">
        <f>IF(OR(F427="",H427=""),"",IF(F427=H427,1,IF(F427&lt;H427,0,IF(F427-H427&lt;10,2,IF(F427&gt;H427,3,SE)))))</f>
        <v>3</v>
      </c>
      <c r="D427" s="319" t="str">
        <f>V373</f>
        <v>PIERCE34-CRUEL FC</v>
      </c>
      <c r="E427" s="319"/>
      <c r="F427" s="204">
        <v>58</v>
      </c>
      <c r="G427" s="25" t="s">
        <v>17</v>
      </c>
      <c r="H427" s="203">
        <v>44</v>
      </c>
      <c r="I427" s="319" t="str">
        <f>V372</f>
        <v>Alags SC</v>
      </c>
      <c r="J427" s="319"/>
      <c r="K427" s="319"/>
      <c r="L427" s="319"/>
      <c r="M427" s="319"/>
      <c r="N427" s="319"/>
      <c r="O427" s="319"/>
      <c r="P427" s="319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 x14ac:dyDescent="0.25">
      <c r="C428" s="2">
        <f>IF(OR(F428="",H428=""),"",IF(F428=H428,1,IF(F428&lt;H428,0,IF(F428-H428&lt;10,2,IF(F428&gt;H428,3,SE)))))</f>
        <v>0</v>
      </c>
      <c r="D428" s="319" t="str">
        <f>V371</f>
        <v>Só Merdinha FC</v>
      </c>
      <c r="E428" s="319"/>
      <c r="F428" s="203">
        <v>13</v>
      </c>
      <c r="G428" s="25" t="s">
        <v>17</v>
      </c>
      <c r="H428" s="204">
        <v>37</v>
      </c>
      <c r="I428" s="319" t="str">
        <f>V370</f>
        <v>Lenda Mágica</v>
      </c>
      <c r="J428" s="319"/>
      <c r="K428" s="319"/>
      <c r="L428" s="319"/>
      <c r="M428" s="319"/>
      <c r="N428" s="319"/>
      <c r="O428" s="319"/>
      <c r="P428" s="319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 x14ac:dyDescent="0.25">
      <c r="C429" s="2">
        <f>IF(OR(F429="",H429=""),"",IF(F429=H429,1,IF(F429&lt;H429,0,IF(F429-H429&lt;10,2,IF(F429&gt;H429,3,SE)))))</f>
        <v>0</v>
      </c>
      <c r="D429" s="319" t="str">
        <f>V369</f>
        <v>BLR F. C.</v>
      </c>
      <c r="E429" s="319"/>
      <c r="F429" s="203">
        <v>46</v>
      </c>
      <c r="G429" s="25" t="s">
        <v>17</v>
      </c>
      <c r="H429" s="204">
        <v>57</v>
      </c>
      <c r="I429" s="319" t="str">
        <f>V368</f>
        <v>Jero FC</v>
      </c>
      <c r="J429" s="319"/>
      <c r="K429" s="319"/>
      <c r="L429" s="319"/>
      <c r="M429" s="319"/>
      <c r="N429" s="319"/>
      <c r="O429" s="319"/>
      <c r="P429" s="319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 x14ac:dyDescent="0.25">
      <c r="C430" s="2">
        <f>IF(OR(F430="",H430=""),"",IF(F430=H430,1,IF(F430&lt;H430,0,IF(F430-H430&lt;10,2,IF(F430&gt;H430,3,SE)))))</f>
        <v>0</v>
      </c>
      <c r="D430" s="319" t="str">
        <f>V367</f>
        <v>GUZMAN F.C.</v>
      </c>
      <c r="E430" s="319"/>
      <c r="F430" s="203">
        <v>26</v>
      </c>
      <c r="G430" s="25" t="s">
        <v>17</v>
      </c>
      <c r="H430" s="204">
        <v>54</v>
      </c>
      <c r="I430" s="319" t="str">
        <f>V366</f>
        <v>Moneta Zero FC</v>
      </c>
      <c r="J430" s="319"/>
      <c r="K430" s="319"/>
      <c r="L430" s="319"/>
      <c r="M430" s="319"/>
      <c r="N430" s="319"/>
      <c r="O430" s="319"/>
      <c r="P430" s="319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 x14ac:dyDescent="0.25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 x14ac:dyDescent="0.25">
      <c r="C432" s="2" t="str">
        <f>IF(OR(F432="",H432=""),"",IF(F432=H432,1,IF(F432&lt;H432,0,IF(F432-H432&lt;10,2,IF(F432&gt;H432,3,SE)))))</f>
        <v/>
      </c>
      <c r="D432" s="338" t="s">
        <v>256</v>
      </c>
      <c r="E432" s="338"/>
      <c r="F432" s="338"/>
      <c r="G432" s="338"/>
      <c r="H432" s="338"/>
      <c r="I432" s="338"/>
      <c r="J432" s="338"/>
      <c r="K432" s="338"/>
      <c r="L432" s="338"/>
      <c r="M432" s="338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 x14ac:dyDescent="0.3">
      <c r="C433" s="2" t="str">
        <f>IF(OR(F433="",H433=""),"",IF(F433=H433,1,IF(F433&lt;H433,0,IF(F433-H433&lt;10,2,IF(F433&gt;H433,3,SE)))))</f>
        <v/>
      </c>
      <c r="D433" s="338"/>
      <c r="E433" s="338"/>
      <c r="F433" s="338"/>
      <c r="G433" s="338"/>
      <c r="H433" s="338"/>
      <c r="I433" s="338"/>
      <c r="J433" s="338"/>
      <c r="K433" s="338"/>
      <c r="L433" s="338"/>
      <c r="M433" s="338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 x14ac:dyDescent="0.3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9" t="s">
        <v>12</v>
      </c>
      <c r="G434" s="339"/>
      <c r="H434" s="311" t="s">
        <v>309</v>
      </c>
      <c r="I434" s="311"/>
      <c r="J434" s="311" t="s">
        <v>310</v>
      </c>
      <c r="K434" s="311"/>
      <c r="L434" s="339" t="s">
        <v>174</v>
      </c>
      <c r="M434" s="339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 x14ac:dyDescent="0.25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35">
        <f>VLOOKUP(AC435,$U$434:$AB$442,3)</f>
        <v>16</v>
      </c>
      <c r="G435" s="335"/>
      <c r="H435" s="336">
        <f>VLOOKUP(AC435,$U$434:$AB$442,4)</f>
        <v>371</v>
      </c>
      <c r="I435" s="336"/>
      <c r="J435" s="336">
        <f>VLOOKUP(AC435,$U$434:$AB$442,5)</f>
        <v>310</v>
      </c>
      <c r="K435" s="336"/>
      <c r="L435" s="336">
        <f>VLOOKUP(AC435,$U$434:$AB$442,6)</f>
        <v>61</v>
      </c>
      <c r="M435" s="337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 x14ac:dyDescent="0.25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35">
        <f t="shared" ref="F436:F442" si="55">VLOOKUP(AC436,$U$434:$AB$442,3)</f>
        <v>14</v>
      </c>
      <c r="G436" s="335"/>
      <c r="H436" s="336">
        <f t="shared" ref="H436:H442" si="56">VLOOKUP(AC436,$U$434:$AB$442,4)</f>
        <v>353</v>
      </c>
      <c r="I436" s="336"/>
      <c r="J436" s="336">
        <f t="shared" ref="J436:J442" si="57">VLOOKUP(AC436,$U$434:$AB$442,5)</f>
        <v>286</v>
      </c>
      <c r="K436" s="336"/>
      <c r="L436" s="336">
        <f t="shared" ref="L436:L442" si="58">VLOOKUP(AC436,$U$434:$AB$442,6)</f>
        <v>67</v>
      </c>
      <c r="M436" s="337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 x14ac:dyDescent="0.25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35">
        <f t="shared" si="55"/>
        <v>14</v>
      </c>
      <c r="G437" s="335"/>
      <c r="H437" s="336">
        <f t="shared" si="56"/>
        <v>358</v>
      </c>
      <c r="I437" s="336"/>
      <c r="J437" s="336">
        <f t="shared" si="57"/>
        <v>349</v>
      </c>
      <c r="K437" s="336"/>
      <c r="L437" s="336">
        <f t="shared" si="58"/>
        <v>9</v>
      </c>
      <c r="M437" s="337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 x14ac:dyDescent="0.25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35">
        <f t="shared" si="55"/>
        <v>11</v>
      </c>
      <c r="G438" s="335"/>
      <c r="H438" s="336">
        <f t="shared" si="56"/>
        <v>332</v>
      </c>
      <c r="I438" s="336"/>
      <c r="J438" s="336">
        <f t="shared" si="57"/>
        <v>300</v>
      </c>
      <c r="K438" s="336"/>
      <c r="L438" s="336">
        <f t="shared" si="58"/>
        <v>32</v>
      </c>
      <c r="M438" s="337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 x14ac:dyDescent="0.25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26">
        <f t="shared" si="55"/>
        <v>8</v>
      </c>
      <c r="G439" s="326"/>
      <c r="H439" s="327">
        <f t="shared" si="56"/>
        <v>353</v>
      </c>
      <c r="I439" s="327"/>
      <c r="J439" s="327">
        <f t="shared" si="57"/>
        <v>378</v>
      </c>
      <c r="K439" s="327"/>
      <c r="L439" s="327">
        <f t="shared" si="58"/>
        <v>-25</v>
      </c>
      <c r="M439" s="328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 x14ac:dyDescent="0.25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26">
        <f t="shared" si="55"/>
        <v>6</v>
      </c>
      <c r="G440" s="326"/>
      <c r="H440" s="327">
        <f t="shared" si="56"/>
        <v>324</v>
      </c>
      <c r="I440" s="327"/>
      <c r="J440" s="327">
        <f t="shared" si="57"/>
        <v>328</v>
      </c>
      <c r="K440" s="327"/>
      <c r="L440" s="327">
        <f t="shared" si="58"/>
        <v>-4</v>
      </c>
      <c r="M440" s="328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 x14ac:dyDescent="0.25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26">
        <f t="shared" si="55"/>
        <v>6</v>
      </c>
      <c r="G441" s="326"/>
      <c r="H441" s="327">
        <f t="shared" si="56"/>
        <v>266</v>
      </c>
      <c r="I441" s="327"/>
      <c r="J441" s="327">
        <f t="shared" si="57"/>
        <v>317</v>
      </c>
      <c r="K441" s="327"/>
      <c r="L441" s="327">
        <f t="shared" si="58"/>
        <v>-51</v>
      </c>
      <c r="M441" s="328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 x14ac:dyDescent="0.25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26">
        <f t="shared" si="55"/>
        <v>2</v>
      </c>
      <c r="G442" s="326"/>
      <c r="H442" s="327">
        <f t="shared" si="56"/>
        <v>233</v>
      </c>
      <c r="I442" s="327"/>
      <c r="J442" s="327">
        <f t="shared" si="57"/>
        <v>339</v>
      </c>
      <c r="K442" s="327"/>
      <c r="L442" s="327">
        <f t="shared" si="58"/>
        <v>-106</v>
      </c>
      <c r="M442" s="328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 x14ac:dyDescent="0.25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 x14ac:dyDescent="0.3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 x14ac:dyDescent="0.25">
      <c r="C445" s="2" t="str">
        <f>IF(OR(F445="",H445=""),"",IF(F445=H445,1,IF(F445&lt;H445,0,IF(F445-H445&lt;10,2,IF(F445&gt;H445,3,SE)))))</f>
        <v/>
      </c>
      <c r="D445" s="329" t="s">
        <v>258</v>
      </c>
      <c r="E445" s="330"/>
      <c r="F445" s="330"/>
      <c r="G445" s="330"/>
      <c r="H445" s="330"/>
      <c r="I445" s="330"/>
      <c r="J445" s="330"/>
      <c r="K445" s="330"/>
      <c r="L445" s="330"/>
      <c r="M445" s="330"/>
      <c r="N445" s="330"/>
      <c r="O445" s="330"/>
      <c r="P445" s="331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 x14ac:dyDescent="0.3">
      <c r="C446" s="2" t="str">
        <f>IF(OR(F446="",H446=""),"",IF(F446=H446,1,IF(F446&lt;H446,0,IF(F446-H446&lt;10,2,IF(F446&gt;H446,3,SE)))))</f>
        <v/>
      </c>
      <c r="D446" s="332"/>
      <c r="E446" s="333"/>
      <c r="F446" s="333"/>
      <c r="G446" s="333"/>
      <c r="H446" s="333"/>
      <c r="I446" s="333"/>
      <c r="J446" s="333"/>
      <c r="K446" s="333"/>
      <c r="L446" s="333"/>
      <c r="M446" s="333"/>
      <c r="N446" s="333"/>
      <c r="O446" s="333"/>
      <c r="P446" s="334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 x14ac:dyDescent="0.25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 x14ac:dyDescent="0.25">
      <c r="C448" s="2">
        <f>IF(OR(F448="",H448=""),"",IF(F448=H448,1,IF(F448&lt;H448,0,IF(F448-H448&lt;10,2,IF(F448&gt;H448,3,SE)))))</f>
        <v>0</v>
      </c>
      <c r="D448" s="319" t="str">
        <f>V442</f>
        <v>Qualker F.C</v>
      </c>
      <c r="E448" s="319"/>
      <c r="F448" s="203">
        <v>31</v>
      </c>
      <c r="G448" s="41" t="s">
        <v>17</v>
      </c>
      <c r="H448" s="204">
        <v>48</v>
      </c>
      <c r="I448" s="319" t="str">
        <f>V438</f>
        <v>Diabos Vermelhos SE</v>
      </c>
      <c r="J448" s="319"/>
      <c r="K448" s="319"/>
      <c r="L448" s="319"/>
      <c r="M448" s="319"/>
      <c r="N448" s="319"/>
      <c r="O448" s="319"/>
      <c r="P448" s="319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 x14ac:dyDescent="0.25">
      <c r="C449" s="2">
        <f>IF(OR(F449="",H449=""),"",IF(F449=H449,1,IF(F449&lt;H449,0,IF(F449-H449&lt;10,2,IF(F449&gt;H449,3,SE)))))</f>
        <v>0</v>
      </c>
      <c r="D449" s="319" t="str">
        <f>V441</f>
        <v>BFR Igor Costa</v>
      </c>
      <c r="E449" s="319"/>
      <c r="F449" s="203">
        <v>34</v>
      </c>
      <c r="G449" s="41" t="s">
        <v>17</v>
      </c>
      <c r="H449" s="204">
        <v>45</v>
      </c>
      <c r="I449" s="319" t="str">
        <f>V437</f>
        <v>Celtic fc 2011</v>
      </c>
      <c r="J449" s="319"/>
      <c r="K449" s="319"/>
      <c r="L449" s="319"/>
      <c r="M449" s="319"/>
      <c r="N449" s="319"/>
      <c r="O449" s="319"/>
      <c r="P449" s="319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 x14ac:dyDescent="0.25">
      <c r="C450" s="2">
        <f>IF(OR(F450="",H450=""),"",IF(F450=H450,1,IF(F450&lt;H450,0,IF(F450-H450&lt;10,2,IF(F450&gt;H450,3,SE)))))</f>
        <v>0</v>
      </c>
      <c r="D450" s="319" t="str">
        <f>V440</f>
        <v>Brum DAngelo F.C.</v>
      </c>
      <c r="E450" s="319"/>
      <c r="F450" s="203">
        <v>39</v>
      </c>
      <c r="G450" s="41" t="s">
        <v>17</v>
      </c>
      <c r="H450" s="204">
        <v>40</v>
      </c>
      <c r="I450" s="319" t="str">
        <f>V436</f>
        <v>Siri assassino</v>
      </c>
      <c r="J450" s="319"/>
      <c r="K450" s="319"/>
      <c r="L450" s="319"/>
      <c r="M450" s="319"/>
      <c r="N450" s="319"/>
      <c r="O450" s="319"/>
      <c r="P450" s="319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 x14ac:dyDescent="0.25">
      <c r="C451" s="2">
        <f>IF(OR(F451="",H451=""),"",IF(F451=H451,1,IF(F451&lt;H451,0,IF(F451-H451&lt;10,2,IF(F451&gt;H451,3,SE)))))</f>
        <v>2</v>
      </c>
      <c r="D451" s="319" t="str">
        <f>V439</f>
        <v>FC Jo@o Pedro</v>
      </c>
      <c r="E451" s="319"/>
      <c r="F451" s="204">
        <v>37</v>
      </c>
      <c r="G451" s="41" t="s">
        <v>17</v>
      </c>
      <c r="H451" s="203">
        <v>30</v>
      </c>
      <c r="I451" s="319" t="str">
        <f>V435</f>
        <v>Tribe of Gypsies</v>
      </c>
      <c r="J451" s="319"/>
      <c r="K451" s="319"/>
      <c r="L451" s="319"/>
      <c r="M451" s="319"/>
      <c r="N451" s="319"/>
      <c r="O451" s="319"/>
      <c r="P451" s="319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 x14ac:dyDescent="0.3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 x14ac:dyDescent="0.25">
      <c r="C453" s="2" t="str">
        <f>IF(OR(F453="",H453=""),"",IF(F453=H453,1,IF(F453&lt;H453,0,IF(F453-H453&lt;10,2,IF(F453&gt;H453,3,SE)))))</f>
        <v/>
      </c>
      <c r="D453" s="320" t="s">
        <v>259</v>
      </c>
      <c r="E453" s="321"/>
      <c r="F453" s="321"/>
      <c r="G453" s="321"/>
      <c r="H453" s="321"/>
      <c r="I453" s="321"/>
      <c r="J453" s="321"/>
      <c r="K453" s="321"/>
      <c r="L453" s="321"/>
      <c r="M453" s="321"/>
      <c r="N453" s="321"/>
      <c r="O453" s="321"/>
      <c r="P453" s="322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 x14ac:dyDescent="0.3">
      <c r="C454" s="2" t="str">
        <f>IF(OR(F454="",H454=""),"",IF(F454=H454,1,IF(F454&lt;H454,0,IF(F454-H454&lt;10,2,IF(F454&gt;H454,3,SE)))))</f>
        <v/>
      </c>
      <c r="D454" s="323"/>
      <c r="E454" s="324"/>
      <c r="F454" s="324"/>
      <c r="G454" s="324"/>
      <c r="H454" s="324"/>
      <c r="I454" s="324"/>
      <c r="J454" s="324"/>
      <c r="K454" s="324"/>
      <c r="L454" s="324"/>
      <c r="M454" s="324"/>
      <c r="N454" s="324"/>
      <c r="O454" s="324"/>
      <c r="P454" s="325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 x14ac:dyDescent="0.25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 x14ac:dyDescent="0.25">
      <c r="C456" s="2">
        <f>IF(OR(F456="",H456=""),"",IF(F456=H456,1,IF(F456&lt;H456,0,IF(F456-H456&lt;10,2,IF(F456&gt;H456,3,SE)))))</f>
        <v>0</v>
      </c>
      <c r="D456" s="319" t="str">
        <f>V442</f>
        <v>Qualker F.C</v>
      </c>
      <c r="E456" s="319"/>
      <c r="F456" s="203">
        <v>29</v>
      </c>
      <c r="G456" s="41" t="s">
        <v>17</v>
      </c>
      <c r="H456" s="204">
        <v>43</v>
      </c>
      <c r="I456" s="319" t="str">
        <f>V435</f>
        <v>Tribe of Gypsies</v>
      </c>
      <c r="J456" s="319"/>
      <c r="K456" s="319"/>
      <c r="L456" s="319"/>
      <c r="M456" s="319"/>
      <c r="N456" s="319"/>
      <c r="O456" s="319"/>
      <c r="P456" s="319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 x14ac:dyDescent="0.25">
      <c r="C457" s="2">
        <f>IF(OR(F457="",H457=""),"",IF(F457=H457,1,IF(F457&lt;H457,0,IF(F457-H457&lt;10,2,IF(F457&gt;H457,3,SE)))))</f>
        <v>3</v>
      </c>
      <c r="D457" s="319" t="str">
        <f>V441</f>
        <v>BFR Igor Costa</v>
      </c>
      <c r="E457" s="319"/>
      <c r="F457" s="204">
        <v>60</v>
      </c>
      <c r="G457" s="41" t="s">
        <v>17</v>
      </c>
      <c r="H457" s="203">
        <v>32</v>
      </c>
      <c r="I457" s="319" t="str">
        <f>V436</f>
        <v>Siri assassino</v>
      </c>
      <c r="J457" s="319"/>
      <c r="K457" s="319"/>
      <c r="L457" s="319"/>
      <c r="M457" s="319"/>
      <c r="N457" s="319"/>
      <c r="O457" s="319"/>
      <c r="P457" s="319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 x14ac:dyDescent="0.25">
      <c r="C458" s="2">
        <f>IF(OR(F458="",H458=""),"",IF(F458=H458,1,IF(F458&lt;H458,0,IF(F458-H458&lt;10,2,IF(F458&gt;H458,3,SE)))))</f>
        <v>3</v>
      </c>
      <c r="D458" s="319" t="str">
        <f>V440</f>
        <v>Brum DAngelo F.C.</v>
      </c>
      <c r="E458" s="319"/>
      <c r="F458" s="204">
        <v>52</v>
      </c>
      <c r="G458" s="41" t="s">
        <v>17</v>
      </c>
      <c r="H458" s="203">
        <v>31</v>
      </c>
      <c r="I458" s="319" t="str">
        <f>V437</f>
        <v>Celtic fc 2011</v>
      </c>
      <c r="J458" s="319"/>
      <c r="K458" s="319"/>
      <c r="L458" s="319"/>
      <c r="M458" s="319"/>
      <c r="N458" s="319"/>
      <c r="O458" s="319"/>
      <c r="P458" s="319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 x14ac:dyDescent="0.25">
      <c r="C459" s="2">
        <f>IF(OR(F459="",H459=""),"",IF(F459=H459,1,IF(F459&lt;H459,0,IF(F459-H459&lt;10,2,IF(F459&gt;H459,3,SE)))))</f>
        <v>0</v>
      </c>
      <c r="D459" s="319" t="str">
        <f>V439</f>
        <v>FC Jo@o Pedro</v>
      </c>
      <c r="E459" s="319"/>
      <c r="F459" s="203">
        <v>50</v>
      </c>
      <c r="G459" s="41" t="s">
        <v>17</v>
      </c>
      <c r="H459" s="204">
        <v>67</v>
      </c>
      <c r="I459" s="319" t="str">
        <f>V438</f>
        <v>Diabos Vermelhos SE</v>
      </c>
      <c r="J459" s="319"/>
      <c r="K459" s="319"/>
      <c r="L459" s="319"/>
      <c r="M459" s="319"/>
      <c r="N459" s="319"/>
      <c r="O459" s="319"/>
      <c r="P459" s="319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 x14ac:dyDescent="0.3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 x14ac:dyDescent="0.25">
      <c r="C461" s="2" t="str">
        <f>IF(OR(F461="",H461=""),"",IF(F461=H461,1,IF(F461&lt;H461,0,IF(F461-H461&lt;10,2,IF(F461&gt;H461,3,SE)))))</f>
        <v/>
      </c>
      <c r="D461" s="320" t="s">
        <v>260</v>
      </c>
      <c r="E461" s="321"/>
      <c r="F461" s="321"/>
      <c r="G461" s="321"/>
      <c r="H461" s="321"/>
      <c r="I461" s="321"/>
      <c r="J461" s="321"/>
      <c r="K461" s="321"/>
      <c r="L461" s="321"/>
      <c r="M461" s="321"/>
      <c r="N461" s="321"/>
      <c r="O461" s="321"/>
      <c r="P461" s="322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 x14ac:dyDescent="0.3">
      <c r="C462" s="2" t="str">
        <f>IF(OR(F462="",H462=""),"",IF(F462=H462,1,IF(F462&lt;H462,0,IF(F462-H462&lt;10,2,IF(F462&gt;H462,3,SE)))))</f>
        <v/>
      </c>
      <c r="D462" s="323"/>
      <c r="E462" s="324"/>
      <c r="F462" s="324"/>
      <c r="G462" s="324"/>
      <c r="H462" s="324"/>
      <c r="I462" s="324"/>
      <c r="J462" s="324"/>
      <c r="K462" s="324"/>
      <c r="L462" s="324"/>
      <c r="M462" s="324"/>
      <c r="N462" s="324"/>
      <c r="O462" s="324"/>
      <c r="P462" s="325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 x14ac:dyDescent="0.25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 x14ac:dyDescent="0.25">
      <c r="C464" s="2">
        <f>IF(OR(F464="",H464=""),"",IF(F464=H464,1,IF(F464&lt;H464,0,IF(F464-H464&lt;10,2,IF(F464&gt;H464,3,SE)))))</f>
        <v>3</v>
      </c>
      <c r="D464" s="319" t="str">
        <f>V442</f>
        <v>Qualker F.C</v>
      </c>
      <c r="E464" s="319"/>
      <c r="F464" s="204">
        <v>31</v>
      </c>
      <c r="G464" s="41" t="s">
        <v>17</v>
      </c>
      <c r="H464" s="203">
        <v>18</v>
      </c>
      <c r="I464" s="319" t="str">
        <f>V436</f>
        <v>Siri assassino</v>
      </c>
      <c r="J464" s="319"/>
      <c r="K464" s="319"/>
      <c r="L464" s="319"/>
      <c r="M464" s="319"/>
      <c r="N464" s="319"/>
      <c r="O464" s="319"/>
      <c r="P464" s="319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 x14ac:dyDescent="0.25">
      <c r="C465" s="2">
        <f>IF(OR(F465="",H465=""),"",IF(F465=H465,1,IF(F465&lt;H465,0,IF(F465-H465&lt;10,2,IF(F465&gt;H465,3,SE)))))</f>
        <v>3</v>
      </c>
      <c r="D465" s="319" t="str">
        <f>V441</f>
        <v>BFR Igor Costa</v>
      </c>
      <c r="E465" s="319"/>
      <c r="F465" s="204">
        <v>57</v>
      </c>
      <c r="G465" s="41" t="s">
        <v>17</v>
      </c>
      <c r="H465" s="203">
        <v>36</v>
      </c>
      <c r="I465" s="319" t="str">
        <f>V435</f>
        <v>Tribe of Gypsies</v>
      </c>
      <c r="J465" s="319"/>
      <c r="K465" s="319"/>
      <c r="L465" s="319"/>
      <c r="M465" s="319"/>
      <c r="N465" s="319"/>
      <c r="O465" s="319"/>
      <c r="P465" s="319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 x14ac:dyDescent="0.25">
      <c r="C466" s="2">
        <f>IF(OR(F466="",H466=""),"",IF(F466=H466,1,IF(F466&lt;H466,0,IF(F466-H466&lt;10,2,IF(F466&gt;H466,3,SE)))))</f>
        <v>0</v>
      </c>
      <c r="D466" s="319" t="str">
        <f>V440</f>
        <v>Brum DAngelo F.C.</v>
      </c>
      <c r="E466" s="319"/>
      <c r="F466" s="203">
        <v>51</v>
      </c>
      <c r="G466" s="41" t="s">
        <v>17</v>
      </c>
      <c r="H466" s="204">
        <v>73</v>
      </c>
      <c r="I466" s="319" t="str">
        <f>V438</f>
        <v>Diabos Vermelhos SE</v>
      </c>
      <c r="J466" s="319"/>
      <c r="K466" s="319"/>
      <c r="L466" s="319"/>
      <c r="M466" s="319"/>
      <c r="N466" s="319"/>
      <c r="O466" s="319"/>
      <c r="P466" s="319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 x14ac:dyDescent="0.25">
      <c r="C467" s="2">
        <f>IF(OR(F467="",H467=""),"",IF(F467=H467,1,IF(F467&lt;H467,0,IF(F467-H467&lt;10,2,IF(F467&gt;H467,3,SE)))))</f>
        <v>2</v>
      </c>
      <c r="D467" s="319" t="str">
        <f>V439</f>
        <v>FC Jo@o Pedro</v>
      </c>
      <c r="E467" s="319"/>
      <c r="F467" s="204">
        <v>52</v>
      </c>
      <c r="G467" s="41" t="s">
        <v>17</v>
      </c>
      <c r="H467" s="203">
        <v>51</v>
      </c>
      <c r="I467" s="319" t="str">
        <f>V437</f>
        <v>Celtic fc 2011</v>
      </c>
      <c r="J467" s="319"/>
      <c r="K467" s="319"/>
      <c r="L467" s="319"/>
      <c r="M467" s="319"/>
      <c r="N467" s="319"/>
      <c r="O467" s="319"/>
      <c r="P467" s="319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 x14ac:dyDescent="0.3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 x14ac:dyDescent="0.25">
      <c r="C469" s="2" t="str">
        <f>IF(OR(F469="",H469=""),"",IF(F469=H469,1,IF(F469&lt;H469,0,IF(F469-H469&lt;10,2,IF(F469&gt;H469,3,SE)))))</f>
        <v/>
      </c>
      <c r="D469" s="320" t="s">
        <v>261</v>
      </c>
      <c r="E469" s="321"/>
      <c r="F469" s="321"/>
      <c r="G469" s="321"/>
      <c r="H469" s="321"/>
      <c r="I469" s="321"/>
      <c r="J469" s="321"/>
      <c r="K469" s="321"/>
      <c r="L469" s="321"/>
      <c r="M469" s="321"/>
      <c r="N469" s="321"/>
      <c r="O469" s="321"/>
      <c r="P469" s="322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 x14ac:dyDescent="0.3">
      <c r="C470" s="2" t="str">
        <f>IF(OR(F470="",H470=""),"",IF(F470=H470,1,IF(F470&lt;H470,0,IF(F470-H470&lt;10,2,IF(F470&gt;H470,3,SE)))))</f>
        <v/>
      </c>
      <c r="D470" s="323"/>
      <c r="E470" s="324"/>
      <c r="F470" s="324"/>
      <c r="G470" s="324"/>
      <c r="H470" s="324"/>
      <c r="I470" s="324"/>
      <c r="J470" s="324"/>
      <c r="K470" s="324"/>
      <c r="L470" s="324"/>
      <c r="M470" s="324"/>
      <c r="N470" s="324"/>
      <c r="O470" s="324"/>
      <c r="P470" s="325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 x14ac:dyDescent="0.25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 x14ac:dyDescent="0.25">
      <c r="C472" s="2">
        <f>IF(OR(F472="",H472=""),"",IF(F472=H472,1,IF(F472&lt;H472,0,IF(F472-H472&lt;10,2,IF(F472&gt;H472,3,SE)))))</f>
        <v>0</v>
      </c>
      <c r="D472" s="319" t="str">
        <f>V442</f>
        <v>Qualker F.C</v>
      </c>
      <c r="E472" s="319"/>
      <c r="F472" s="203">
        <v>52</v>
      </c>
      <c r="G472" s="41" t="s">
        <v>17</v>
      </c>
      <c r="H472" s="204">
        <v>57</v>
      </c>
      <c r="I472" s="319" t="str">
        <f>V437</f>
        <v>Celtic fc 2011</v>
      </c>
      <c r="J472" s="319"/>
      <c r="K472" s="319"/>
      <c r="L472" s="319"/>
      <c r="M472" s="319"/>
      <c r="N472" s="319"/>
      <c r="O472" s="319"/>
      <c r="P472" s="319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 x14ac:dyDescent="0.25">
      <c r="C473" s="2">
        <f>IF(OR(F473="",H473=""),"",IF(F473=H473,1,IF(F473&lt;H473,0,IF(F473-H473&lt;10,2,IF(F473&gt;H473,3,SE)))))</f>
        <v>3</v>
      </c>
      <c r="D473" s="319" t="str">
        <f>V441</f>
        <v>BFR Igor Costa</v>
      </c>
      <c r="E473" s="319"/>
      <c r="F473" s="204">
        <v>58</v>
      </c>
      <c r="G473" s="41" t="s">
        <v>17</v>
      </c>
      <c r="H473" s="203">
        <v>45</v>
      </c>
      <c r="I473" s="319" t="str">
        <f>V438</f>
        <v>Diabos Vermelhos SE</v>
      </c>
      <c r="J473" s="319"/>
      <c r="K473" s="319"/>
      <c r="L473" s="319"/>
      <c r="M473" s="319"/>
      <c r="N473" s="319"/>
      <c r="O473" s="319"/>
      <c r="P473" s="319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 x14ac:dyDescent="0.25">
      <c r="C474" s="2">
        <f>IF(OR(F474="",H474=""),"",IF(F474=H474,1,IF(F474&lt;H474,0,IF(F474-H474&lt;10,2,IF(F474&gt;H474,3,SE)))))</f>
        <v>3</v>
      </c>
      <c r="D474" s="319" t="str">
        <f>V440</f>
        <v>Brum DAngelo F.C.</v>
      </c>
      <c r="E474" s="319"/>
      <c r="F474" s="204">
        <v>69</v>
      </c>
      <c r="G474" s="41" t="s">
        <v>17</v>
      </c>
      <c r="H474" s="203">
        <v>37</v>
      </c>
      <c r="I474" s="319" t="str">
        <f>V435</f>
        <v>Tribe of Gypsies</v>
      </c>
      <c r="J474" s="319"/>
      <c r="K474" s="319"/>
      <c r="L474" s="319"/>
      <c r="M474" s="319"/>
      <c r="N474" s="319"/>
      <c r="O474" s="319"/>
      <c r="P474" s="319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 x14ac:dyDescent="0.25">
      <c r="C475" s="2">
        <f>IF(OR(F475="",H475=""),"",IF(F475=H475,1,IF(F475&lt;H475,0,IF(F475-H475&lt;10,2,IF(F475&gt;H475,3,SE)))))</f>
        <v>3</v>
      </c>
      <c r="D475" s="319" t="str">
        <f>V439</f>
        <v>FC Jo@o Pedro</v>
      </c>
      <c r="E475" s="319"/>
      <c r="F475" s="204">
        <v>56</v>
      </c>
      <c r="G475" s="41" t="s">
        <v>17</v>
      </c>
      <c r="H475" s="203">
        <v>41</v>
      </c>
      <c r="I475" s="319" t="str">
        <f>V436</f>
        <v>Siri assassino</v>
      </c>
      <c r="J475" s="319"/>
      <c r="K475" s="319"/>
      <c r="L475" s="319"/>
      <c r="M475" s="319"/>
      <c r="N475" s="319"/>
      <c r="O475" s="319"/>
      <c r="P475" s="319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 x14ac:dyDescent="0.3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 x14ac:dyDescent="0.25">
      <c r="C477" s="2" t="str">
        <f>IF(OR(F477="",H477=""),"",IF(F477=H477,1,IF(F477&lt;H477,0,IF(F477-H477&lt;10,2,IF(F477&gt;H477,3,SE)))))</f>
        <v/>
      </c>
      <c r="D477" s="320" t="s">
        <v>262</v>
      </c>
      <c r="E477" s="321"/>
      <c r="F477" s="321"/>
      <c r="G477" s="321"/>
      <c r="H477" s="321"/>
      <c r="I477" s="321"/>
      <c r="J477" s="321"/>
      <c r="K477" s="321"/>
      <c r="L477" s="321"/>
      <c r="M477" s="321"/>
      <c r="N477" s="321"/>
      <c r="O477" s="321"/>
      <c r="P477" s="322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 x14ac:dyDescent="0.3">
      <c r="C478" s="2" t="str">
        <f>IF(OR(F478="",H478=""),"",IF(F478=H478,1,IF(F478&lt;H478,0,IF(F478-H478&lt;10,2,IF(F478&gt;H478,3,SE)))))</f>
        <v/>
      </c>
      <c r="D478" s="323"/>
      <c r="E478" s="324"/>
      <c r="F478" s="324"/>
      <c r="G478" s="324"/>
      <c r="H478" s="324"/>
      <c r="I478" s="324"/>
      <c r="J478" s="324"/>
      <c r="K478" s="324"/>
      <c r="L478" s="324"/>
      <c r="M478" s="324"/>
      <c r="N478" s="324"/>
      <c r="O478" s="324"/>
      <c r="P478" s="325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 x14ac:dyDescent="0.25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 x14ac:dyDescent="0.25">
      <c r="C480" s="2">
        <f>IF(OR(F480="",H480=""),"",IF(F480=H480,1,IF(F480&lt;H480,0,IF(F480-H480&lt;10,2,IF(F480&gt;H480,3,SE)))))</f>
        <v>0</v>
      </c>
      <c r="D480" s="319" t="str">
        <f>V442</f>
        <v>Qualker F.C</v>
      </c>
      <c r="E480" s="319"/>
      <c r="F480" s="203">
        <v>54</v>
      </c>
      <c r="G480" s="41" t="s">
        <v>17</v>
      </c>
      <c r="H480" s="204">
        <v>65</v>
      </c>
      <c r="I480" s="319" t="str">
        <f>V439</f>
        <v>FC Jo@o Pedro</v>
      </c>
      <c r="J480" s="319"/>
      <c r="K480" s="319"/>
      <c r="L480" s="319"/>
      <c r="M480" s="319"/>
      <c r="N480" s="319"/>
      <c r="O480" s="319"/>
      <c r="P480" s="319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 x14ac:dyDescent="0.25">
      <c r="C481" s="2">
        <f>IF(OR(F481="",H481=""),"",IF(F481=H481,1,IF(F481&lt;H481,0,IF(F481-H481&lt;10,2,IF(F481&gt;H481,3,SE)))))</f>
        <v>0</v>
      </c>
      <c r="D481" s="319" t="str">
        <f>V441</f>
        <v>BFR Igor Costa</v>
      </c>
      <c r="E481" s="319"/>
      <c r="F481" s="203">
        <v>50</v>
      </c>
      <c r="G481" s="41" t="s">
        <v>17</v>
      </c>
      <c r="H481" s="204">
        <v>51</v>
      </c>
      <c r="I481" s="319" t="str">
        <f>V440</f>
        <v>Brum DAngelo F.C.</v>
      </c>
      <c r="J481" s="319"/>
      <c r="K481" s="319"/>
      <c r="L481" s="319"/>
      <c r="M481" s="319"/>
      <c r="N481" s="319"/>
      <c r="O481" s="319"/>
      <c r="P481" s="319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 x14ac:dyDescent="0.25">
      <c r="C482" s="2">
        <f>IF(OR(F482="",H482=""),"",IF(F482=H482,1,IF(F482&lt;H482,0,IF(F482-H482&lt;10,2,IF(F482&gt;H482,3,SE)))))</f>
        <v>3</v>
      </c>
      <c r="D482" s="319" t="str">
        <f>V438</f>
        <v>Diabos Vermelhos SE</v>
      </c>
      <c r="E482" s="319"/>
      <c r="F482" s="204">
        <v>56</v>
      </c>
      <c r="G482" s="41" t="s">
        <v>17</v>
      </c>
      <c r="H482" s="203">
        <v>35</v>
      </c>
      <c r="I482" s="319" t="str">
        <f>V435</f>
        <v>Tribe of Gypsies</v>
      </c>
      <c r="J482" s="319"/>
      <c r="K482" s="319"/>
      <c r="L482" s="319"/>
      <c r="M482" s="319"/>
      <c r="N482" s="319"/>
      <c r="O482" s="319"/>
      <c r="P482" s="319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 x14ac:dyDescent="0.25">
      <c r="C483" s="2">
        <f>IF(OR(F483="",H483=""),"",IF(F483=H483,1,IF(F483&lt;H483,0,IF(F483-H483&lt;10,2,IF(F483&gt;H483,3,SE)))))</f>
        <v>3</v>
      </c>
      <c r="D483" s="319" t="str">
        <f>V437</f>
        <v>Celtic fc 2011</v>
      </c>
      <c r="E483" s="319"/>
      <c r="F483" s="204">
        <v>57</v>
      </c>
      <c r="G483" s="41" t="s">
        <v>17</v>
      </c>
      <c r="H483" s="203">
        <v>38</v>
      </c>
      <c r="I483" s="319" t="str">
        <f>V436</f>
        <v>Siri assassino</v>
      </c>
      <c r="J483" s="319"/>
      <c r="K483" s="319"/>
      <c r="L483" s="319"/>
      <c r="M483" s="319"/>
      <c r="N483" s="319"/>
      <c r="O483" s="319"/>
      <c r="P483" s="319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 x14ac:dyDescent="0.3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 x14ac:dyDescent="0.25">
      <c r="C485" s="2" t="str">
        <f>IF(OR(F485="",H485=""),"",IF(F485=H485,1,IF(F485&lt;H485,0,IF(F485-H485&lt;10,2,IF(F485&gt;H485,3,SE)))))</f>
        <v/>
      </c>
      <c r="D485" s="320" t="s">
        <v>263</v>
      </c>
      <c r="E485" s="321"/>
      <c r="F485" s="321"/>
      <c r="G485" s="321"/>
      <c r="H485" s="321"/>
      <c r="I485" s="321"/>
      <c r="J485" s="321"/>
      <c r="K485" s="321"/>
      <c r="L485" s="321"/>
      <c r="M485" s="321"/>
      <c r="N485" s="321"/>
      <c r="O485" s="321"/>
      <c r="P485" s="322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 x14ac:dyDescent="0.3">
      <c r="C486" s="2" t="str">
        <f>IF(OR(F486="",H486=""),"",IF(F486=H486,1,IF(F486&lt;H486,0,IF(F486-H486&lt;10,2,IF(F486&gt;H486,3,SE)))))</f>
        <v/>
      </c>
      <c r="D486" s="323"/>
      <c r="E486" s="324"/>
      <c r="F486" s="324"/>
      <c r="G486" s="324"/>
      <c r="H486" s="324"/>
      <c r="I486" s="324"/>
      <c r="J486" s="324"/>
      <c r="K486" s="324"/>
      <c r="L486" s="324"/>
      <c r="M486" s="324"/>
      <c r="N486" s="324"/>
      <c r="O486" s="324"/>
      <c r="P486" s="325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 x14ac:dyDescent="0.25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 x14ac:dyDescent="0.25">
      <c r="C488" s="2">
        <f>IF(OR(F488="",H488=""),"",IF(F488=H488,1,IF(F488&lt;H488,0,IF(F488-H488&lt;10,2,IF(F488&gt;H488,3,SE)))))</f>
        <v>3</v>
      </c>
      <c r="D488" s="319" t="str">
        <f>V442</f>
        <v>Qualker F.C</v>
      </c>
      <c r="E488" s="319"/>
      <c r="F488" s="204">
        <v>85</v>
      </c>
      <c r="G488" s="41" t="s">
        <v>17</v>
      </c>
      <c r="H488" s="203">
        <v>54</v>
      </c>
      <c r="I488" s="319" t="str">
        <f>V440</f>
        <v>Brum DAngelo F.C.</v>
      </c>
      <c r="J488" s="319"/>
      <c r="K488" s="319"/>
      <c r="L488" s="319"/>
      <c r="M488" s="319"/>
      <c r="N488" s="319"/>
      <c r="O488" s="319"/>
      <c r="P488" s="319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 x14ac:dyDescent="0.25">
      <c r="C489" s="2">
        <f>IF(OR(F489="",H489=""),"",IF(F489=H489,1,IF(F489&lt;H489,0,IF(F489-H489&lt;10,2,IF(F489&gt;H489,3,SE)))))</f>
        <v>0</v>
      </c>
      <c r="D489" s="319" t="str">
        <f>V441</f>
        <v>BFR Igor Costa</v>
      </c>
      <c r="E489" s="319"/>
      <c r="F489" s="203">
        <v>30</v>
      </c>
      <c r="G489" s="41" t="s">
        <v>17</v>
      </c>
      <c r="H489" s="204">
        <v>49</v>
      </c>
      <c r="I489" s="319" t="str">
        <f>V439</f>
        <v>FC Jo@o Pedro</v>
      </c>
      <c r="J489" s="319"/>
      <c r="K489" s="319"/>
      <c r="L489" s="319"/>
      <c r="M489" s="319"/>
      <c r="N489" s="319"/>
      <c r="O489" s="319"/>
      <c r="P489" s="319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 x14ac:dyDescent="0.25">
      <c r="C490" s="2">
        <f>IF(OR(F490="",H490=""),"",IF(F490=H490,1,IF(F490&lt;H490,0,IF(F490-H490&lt;10,2,IF(F490&gt;H490,3,SE)))))</f>
        <v>2</v>
      </c>
      <c r="D490" s="319" t="str">
        <f>V438</f>
        <v>Diabos Vermelhos SE</v>
      </c>
      <c r="E490" s="319"/>
      <c r="F490" s="204">
        <v>51</v>
      </c>
      <c r="G490" s="41" t="s">
        <v>17</v>
      </c>
      <c r="H490" s="203">
        <v>48</v>
      </c>
      <c r="I490" s="319" t="str">
        <f>V436</f>
        <v>Siri assassino</v>
      </c>
      <c r="J490" s="319"/>
      <c r="K490" s="319"/>
      <c r="L490" s="319"/>
      <c r="M490" s="319"/>
      <c r="N490" s="319"/>
      <c r="O490" s="319"/>
      <c r="P490" s="319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 x14ac:dyDescent="0.25">
      <c r="C491" s="2">
        <f>IF(OR(F491="",H491=""),"",IF(F491=H491,1,IF(F491&lt;H491,0,IF(F491-H491&lt;10,2,IF(F491&gt;H491,3,SE)))))</f>
        <v>3</v>
      </c>
      <c r="D491" s="319" t="str">
        <f>V437</f>
        <v>Celtic fc 2011</v>
      </c>
      <c r="E491" s="319"/>
      <c r="F491" s="204">
        <v>53</v>
      </c>
      <c r="G491" s="41" t="s">
        <v>17</v>
      </c>
      <c r="H491" s="203">
        <v>40</v>
      </c>
      <c r="I491" s="319" t="str">
        <f>V435</f>
        <v>Tribe of Gypsies</v>
      </c>
      <c r="J491" s="319"/>
      <c r="K491" s="319"/>
      <c r="L491" s="319"/>
      <c r="M491" s="319"/>
      <c r="N491" s="319"/>
      <c r="O491" s="319"/>
      <c r="P491" s="319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 x14ac:dyDescent="0.3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 x14ac:dyDescent="0.25">
      <c r="C493" s="2" t="str">
        <f>IF(OR(F493="",H493=""),"",IF(F493=H493,1,IF(F493&lt;H493,0,IF(F493-H493&lt;10,2,IF(F493&gt;H493,3,SE)))))</f>
        <v/>
      </c>
      <c r="D493" s="320" t="s">
        <v>264</v>
      </c>
      <c r="E493" s="321"/>
      <c r="F493" s="321"/>
      <c r="G493" s="321"/>
      <c r="H493" s="321"/>
      <c r="I493" s="321"/>
      <c r="J493" s="321"/>
      <c r="K493" s="321"/>
      <c r="L493" s="321"/>
      <c r="M493" s="321"/>
      <c r="N493" s="321"/>
      <c r="O493" s="321"/>
      <c r="P493" s="322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 x14ac:dyDescent="0.3">
      <c r="C494" s="2" t="str">
        <f>IF(OR(F494="",H494=""),"",IF(F494=H494,1,IF(F494&lt;H494,0,IF(F494-H494&lt;10,2,IF(F494&gt;H494,3,SE)))))</f>
        <v/>
      </c>
      <c r="D494" s="323"/>
      <c r="E494" s="324"/>
      <c r="F494" s="324"/>
      <c r="G494" s="324"/>
      <c r="H494" s="324"/>
      <c r="I494" s="324"/>
      <c r="J494" s="324"/>
      <c r="K494" s="324"/>
      <c r="L494" s="324"/>
      <c r="M494" s="324"/>
      <c r="N494" s="324"/>
      <c r="O494" s="324"/>
      <c r="P494" s="325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 x14ac:dyDescent="0.25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 x14ac:dyDescent="0.25">
      <c r="C496" s="2">
        <f>IF(OR(F496="",H496=""),"",IF(F496=H496,1,IF(F496&lt;H496,0,IF(F496-H496&lt;10,2,IF(F496&gt;H496,3,SE)))))</f>
        <v>0</v>
      </c>
      <c r="D496" s="319" t="str">
        <f>V442</f>
        <v>Qualker F.C</v>
      </c>
      <c r="E496" s="319"/>
      <c r="F496" s="203">
        <v>42</v>
      </c>
      <c r="G496" s="25" t="s">
        <v>17</v>
      </c>
      <c r="H496" s="204">
        <v>43</v>
      </c>
      <c r="I496" s="319" t="str">
        <f>V441</f>
        <v>BFR Igor Costa</v>
      </c>
      <c r="J496" s="319"/>
      <c r="K496" s="319"/>
      <c r="L496" s="319"/>
      <c r="M496" s="319"/>
      <c r="N496" s="319"/>
      <c r="O496" s="319"/>
      <c r="P496" s="319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 x14ac:dyDescent="0.25">
      <c r="C497" s="2">
        <f>IF(OR(F497="",H497=""),"",IF(F497=H497,1,IF(F497&lt;H497,0,IF(F497-H497&lt;10,2,IF(F497&gt;H497,3,SE)))))</f>
        <v>0</v>
      </c>
      <c r="D497" s="319" t="str">
        <f>V440</f>
        <v>Brum DAngelo F.C.</v>
      </c>
      <c r="E497" s="319"/>
      <c r="F497" s="203">
        <v>37</v>
      </c>
      <c r="G497" s="25" t="s">
        <v>17</v>
      </c>
      <c r="H497" s="204">
        <v>62</v>
      </c>
      <c r="I497" s="319" t="str">
        <f>V439</f>
        <v>FC Jo@o Pedro</v>
      </c>
      <c r="J497" s="319"/>
      <c r="K497" s="319"/>
      <c r="L497" s="319"/>
      <c r="M497" s="319"/>
      <c r="N497" s="319"/>
      <c r="O497" s="319"/>
      <c r="P497" s="319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 x14ac:dyDescent="0.25">
      <c r="C498" s="2">
        <f>IF(OR(F498="",H498=""),"",IF(F498=H498,1,IF(F498&lt;H498,0,IF(F498-H498&lt;10,2,IF(F498&gt;H498,3,SE)))))</f>
        <v>0</v>
      </c>
      <c r="D498" s="319" t="str">
        <f>V438</f>
        <v>Diabos Vermelhos SE</v>
      </c>
      <c r="E498" s="319"/>
      <c r="F498" s="203">
        <v>18</v>
      </c>
      <c r="G498" s="25" t="s">
        <v>17</v>
      </c>
      <c r="H498" s="204">
        <v>59</v>
      </c>
      <c r="I498" s="319" t="str">
        <f>V437</f>
        <v>Celtic fc 2011</v>
      </c>
      <c r="J498" s="319"/>
      <c r="K498" s="319"/>
      <c r="L498" s="319"/>
      <c r="M498" s="319"/>
      <c r="N498" s="319"/>
      <c r="O498" s="319"/>
      <c r="P498" s="319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 x14ac:dyDescent="0.25">
      <c r="C499" s="2">
        <f>IF(OR(F499="",H499=""),"",IF(F499=H499,1,IF(F499&lt;H499,0,IF(F499-H499&lt;10,2,IF(F499&gt;H499,3,SE)))))</f>
        <v>0</v>
      </c>
      <c r="D499" s="319" t="str">
        <f>V436</f>
        <v>Siri assassino</v>
      </c>
      <c r="E499" s="319"/>
      <c r="F499" s="203">
        <v>16</v>
      </c>
      <c r="G499" s="25" t="s">
        <v>17</v>
      </c>
      <c r="H499" s="204">
        <v>45</v>
      </c>
      <c r="I499" s="319" t="str">
        <f>V435</f>
        <v>Tribe of Gypsies</v>
      </c>
      <c r="J499" s="319"/>
      <c r="K499" s="319"/>
      <c r="L499" s="319"/>
      <c r="M499" s="319"/>
      <c r="N499" s="319"/>
      <c r="O499" s="319"/>
      <c r="P499" s="319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 x14ac:dyDescent="0.25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 x14ac:dyDescent="0.25">
      <c r="C501" s="2" t="str">
        <f>IF(OR(F501="",H501=""),"",IF(F501=H501,1,IF(F501&lt;H501,0,IF(F501-H501&lt;10,2,IF(F501&gt;H501,3,SE)))))</f>
        <v/>
      </c>
      <c r="D501" s="338" t="s">
        <v>257</v>
      </c>
      <c r="E501" s="338"/>
      <c r="F501" s="338"/>
      <c r="G501" s="338"/>
      <c r="H501" s="338"/>
      <c r="I501" s="338"/>
      <c r="J501" s="338"/>
      <c r="K501" s="338"/>
      <c r="L501" s="338"/>
      <c r="M501" s="338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 x14ac:dyDescent="0.3">
      <c r="C502" s="2" t="str">
        <f>IF(OR(F502="",H502=""),"",IF(F502=H502,1,IF(F502&lt;H502,0,IF(F502-H502&lt;10,2,IF(F502&gt;H502,3,SE)))))</f>
        <v/>
      </c>
      <c r="D502" s="338"/>
      <c r="E502" s="338"/>
      <c r="F502" s="338"/>
      <c r="G502" s="338"/>
      <c r="H502" s="338"/>
      <c r="I502" s="338"/>
      <c r="J502" s="338"/>
      <c r="K502" s="338"/>
      <c r="L502" s="338"/>
      <c r="M502" s="338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 x14ac:dyDescent="0.3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9" t="s">
        <v>12</v>
      </c>
      <c r="G503" s="339"/>
      <c r="H503" s="311" t="s">
        <v>309</v>
      </c>
      <c r="I503" s="311"/>
      <c r="J503" s="311" t="s">
        <v>310</v>
      </c>
      <c r="K503" s="311"/>
      <c r="L503" s="339" t="s">
        <v>174</v>
      </c>
      <c r="M503" s="339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 x14ac:dyDescent="0.25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35">
        <f>VLOOKUP(AC504,$U$503:$AB$511,3)</f>
        <v>14</v>
      </c>
      <c r="G504" s="335"/>
      <c r="H504" s="336">
        <f>VLOOKUP(AC504,$U$503:$AB$511,4)</f>
        <v>318</v>
      </c>
      <c r="I504" s="336"/>
      <c r="J504" s="336">
        <f>VLOOKUP(AC504,$U$503:$AB$511,5)</f>
        <v>273</v>
      </c>
      <c r="K504" s="336"/>
      <c r="L504" s="336">
        <f>VLOOKUP(AC504,$U$503:$AB$511,6)</f>
        <v>45</v>
      </c>
      <c r="M504" s="337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 x14ac:dyDescent="0.25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35">
        <f t="shared" ref="F505:F511" si="64">VLOOKUP(AC505,$U$503:$AB$511,3)</f>
        <v>12</v>
      </c>
      <c r="G505" s="335"/>
      <c r="H505" s="336">
        <f t="shared" ref="H505:H511" si="65">VLOOKUP(AC505,$U$503:$AB$511,4)</f>
        <v>345</v>
      </c>
      <c r="I505" s="336"/>
      <c r="J505" s="336">
        <f t="shared" ref="J505:J511" si="66">VLOOKUP(AC505,$U$503:$AB$511,5)</f>
        <v>320</v>
      </c>
      <c r="K505" s="336"/>
      <c r="L505" s="336">
        <f t="shared" ref="L505:L511" si="67">VLOOKUP(AC505,$U$503:$AB$511,6)</f>
        <v>25</v>
      </c>
      <c r="M505" s="337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 x14ac:dyDescent="0.25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35">
        <f t="shared" si="64"/>
        <v>11</v>
      </c>
      <c r="G506" s="335"/>
      <c r="H506" s="336">
        <f t="shared" si="65"/>
        <v>373</v>
      </c>
      <c r="I506" s="336"/>
      <c r="J506" s="336">
        <f t="shared" si="66"/>
        <v>299</v>
      </c>
      <c r="K506" s="336"/>
      <c r="L506" s="336">
        <f t="shared" si="67"/>
        <v>74</v>
      </c>
      <c r="M506" s="337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 x14ac:dyDescent="0.25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35">
        <f t="shared" si="64"/>
        <v>10</v>
      </c>
      <c r="G507" s="335"/>
      <c r="H507" s="336">
        <f t="shared" si="65"/>
        <v>345</v>
      </c>
      <c r="I507" s="336"/>
      <c r="J507" s="336">
        <f t="shared" si="66"/>
        <v>314</v>
      </c>
      <c r="K507" s="336"/>
      <c r="L507" s="336">
        <f t="shared" si="67"/>
        <v>31</v>
      </c>
      <c r="M507" s="337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 x14ac:dyDescent="0.25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26">
        <f t="shared" si="64"/>
        <v>10</v>
      </c>
      <c r="G508" s="326"/>
      <c r="H508" s="327">
        <f t="shared" si="65"/>
        <v>331</v>
      </c>
      <c r="I508" s="327"/>
      <c r="J508" s="327">
        <f t="shared" si="66"/>
        <v>332</v>
      </c>
      <c r="K508" s="327"/>
      <c r="L508" s="327">
        <f t="shared" si="67"/>
        <v>-1</v>
      </c>
      <c r="M508" s="328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 x14ac:dyDescent="0.25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26">
        <f t="shared" si="64"/>
        <v>5</v>
      </c>
      <c r="G509" s="326"/>
      <c r="H509" s="327">
        <f t="shared" si="65"/>
        <v>264</v>
      </c>
      <c r="I509" s="327"/>
      <c r="J509" s="327">
        <f t="shared" si="66"/>
        <v>367</v>
      </c>
      <c r="K509" s="327"/>
      <c r="L509" s="327">
        <f t="shared" si="67"/>
        <v>-103</v>
      </c>
      <c r="M509" s="328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 x14ac:dyDescent="0.25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26">
        <f t="shared" si="64"/>
        <v>4</v>
      </c>
      <c r="G510" s="326"/>
      <c r="H510" s="327">
        <f t="shared" si="65"/>
        <v>306</v>
      </c>
      <c r="I510" s="327"/>
      <c r="J510" s="327">
        <f t="shared" si="66"/>
        <v>339</v>
      </c>
      <c r="K510" s="327"/>
      <c r="L510" s="327">
        <f t="shared" si="67"/>
        <v>-33</v>
      </c>
      <c r="M510" s="328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 x14ac:dyDescent="0.25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26">
        <f t="shared" si="64"/>
        <v>4</v>
      </c>
      <c r="G511" s="326"/>
      <c r="H511" s="327">
        <f t="shared" si="65"/>
        <v>268</v>
      </c>
      <c r="I511" s="327"/>
      <c r="J511" s="327">
        <f t="shared" si="66"/>
        <v>340</v>
      </c>
      <c r="K511" s="327"/>
      <c r="L511" s="327">
        <f t="shared" si="67"/>
        <v>-72</v>
      </c>
      <c r="M511" s="328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 x14ac:dyDescent="0.25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 x14ac:dyDescent="0.3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 x14ac:dyDescent="0.25">
      <c r="C514" s="2" t="str">
        <f>IF(OR(F514="",H514=""),"",IF(F514=H514,1,IF(F514&lt;H514,0,IF(F514-H514&lt;10,2,IF(F514&gt;H514,3,SE)))))</f>
        <v/>
      </c>
      <c r="D514" s="329" t="s">
        <v>258</v>
      </c>
      <c r="E514" s="330"/>
      <c r="F514" s="330"/>
      <c r="G514" s="330"/>
      <c r="H514" s="330"/>
      <c r="I514" s="330"/>
      <c r="J514" s="330"/>
      <c r="K514" s="330"/>
      <c r="L514" s="330"/>
      <c r="M514" s="330"/>
      <c r="N514" s="330"/>
      <c r="O514" s="330"/>
      <c r="P514" s="331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 x14ac:dyDescent="0.3">
      <c r="C515" s="2" t="str">
        <f>IF(OR(F515="",H515=""),"",IF(F515=H515,1,IF(F515&lt;H515,0,IF(F515-H515&lt;10,2,IF(F515&gt;H515,3,SE)))))</f>
        <v/>
      </c>
      <c r="D515" s="332"/>
      <c r="E515" s="333"/>
      <c r="F515" s="333"/>
      <c r="G515" s="333"/>
      <c r="H515" s="333"/>
      <c r="I515" s="333"/>
      <c r="J515" s="333"/>
      <c r="K515" s="333"/>
      <c r="L515" s="333"/>
      <c r="M515" s="333"/>
      <c r="N515" s="333"/>
      <c r="O515" s="333"/>
      <c r="P515" s="334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 x14ac:dyDescent="0.25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 x14ac:dyDescent="0.25">
      <c r="C517" s="2">
        <f>IF(OR(F517="",H517=""),"",IF(F517=H517,1,IF(F517&lt;H517,0,IF(F517-H517&lt;10,2,IF(F517&gt;H517,3,SE)))))</f>
        <v>0</v>
      </c>
      <c r="D517" s="319" t="str">
        <f>V511</f>
        <v>hugofluzao</v>
      </c>
      <c r="E517" s="319"/>
      <c r="F517" s="203">
        <v>27</v>
      </c>
      <c r="G517" s="25" t="s">
        <v>17</v>
      </c>
      <c r="H517" s="204">
        <v>40</v>
      </c>
      <c r="I517" s="319" t="str">
        <f>V507</f>
        <v>Shahade F.C</v>
      </c>
      <c r="J517" s="319"/>
      <c r="K517" s="319"/>
      <c r="L517" s="319"/>
      <c r="M517" s="319"/>
      <c r="N517" s="319"/>
      <c r="O517" s="319"/>
      <c r="P517" s="319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 x14ac:dyDescent="0.25">
      <c r="C518" s="2">
        <f>IF(OR(F518="",H518=""),"",IF(F518=H518,1,IF(F518&lt;H518,0,IF(F518-H518&lt;10,2,IF(F518&gt;H518,3,SE)))))</f>
        <v>2</v>
      </c>
      <c r="D518" s="319" t="str">
        <f>V510</f>
        <v>TU Du Du Du PÁ F.C</v>
      </c>
      <c r="E518" s="319"/>
      <c r="F518" s="204">
        <v>32</v>
      </c>
      <c r="G518" s="25" t="s">
        <v>17</v>
      </c>
      <c r="H518" s="203">
        <v>23</v>
      </c>
      <c r="I518" s="319" t="str">
        <f>V506</f>
        <v>Grajaú F.C.</v>
      </c>
      <c r="J518" s="319"/>
      <c r="K518" s="319"/>
      <c r="L518" s="319"/>
      <c r="M518" s="319"/>
      <c r="N518" s="319"/>
      <c r="O518" s="319"/>
      <c r="P518" s="319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 x14ac:dyDescent="0.25">
      <c r="C519" s="2">
        <f>IF(OR(F519="",H519=""),"",IF(F519=H519,1,IF(F519&lt;H519,0,IF(F519-H519&lt;10,2,IF(F519&gt;H519,3,SE)))))</f>
        <v>2</v>
      </c>
      <c r="D519" s="319" t="str">
        <f>V509</f>
        <v>Glaa.VascodaaGamaa</v>
      </c>
      <c r="E519" s="319"/>
      <c r="F519" s="204">
        <v>36</v>
      </c>
      <c r="G519" s="25" t="s">
        <v>17</v>
      </c>
      <c r="H519" s="203">
        <v>29</v>
      </c>
      <c r="I519" s="319" t="str">
        <f>V505</f>
        <v>PraFrenteFluzao FC</v>
      </c>
      <c r="J519" s="319"/>
      <c r="K519" s="319"/>
      <c r="L519" s="319"/>
      <c r="M519" s="319"/>
      <c r="N519" s="319"/>
      <c r="O519" s="319"/>
      <c r="P519" s="319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 x14ac:dyDescent="0.25">
      <c r="C520" s="2">
        <f>IF(OR(F520="",H520=""),"",IF(F520=H520,1,IF(F520&lt;H520,0,IF(F520-H520&lt;10,2,IF(F520&gt;H520,3,SE)))))</f>
        <v>2</v>
      </c>
      <c r="D520" s="319" t="str">
        <f>V508</f>
        <v>Mr Kbça FC</v>
      </c>
      <c r="E520" s="319"/>
      <c r="F520" s="204">
        <v>47</v>
      </c>
      <c r="G520" s="25" t="s">
        <v>17</v>
      </c>
      <c r="H520" s="203">
        <v>44</v>
      </c>
      <c r="I520" s="319" t="str">
        <f>V504</f>
        <v>Real Machine CF</v>
      </c>
      <c r="J520" s="319"/>
      <c r="K520" s="319"/>
      <c r="L520" s="319"/>
      <c r="M520" s="319"/>
      <c r="N520" s="319"/>
      <c r="O520" s="319"/>
      <c r="P520" s="319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 x14ac:dyDescent="0.3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 x14ac:dyDescent="0.25">
      <c r="C522" s="2" t="str">
        <f>IF(OR(F522="",H522=""),"",IF(F522=H522,1,IF(F522&lt;H522,0,IF(F522-H522&lt;10,2,IF(F522&gt;H522,3,SE)))))</f>
        <v/>
      </c>
      <c r="D522" s="320" t="s">
        <v>259</v>
      </c>
      <c r="E522" s="321"/>
      <c r="F522" s="321"/>
      <c r="G522" s="321"/>
      <c r="H522" s="321"/>
      <c r="I522" s="321"/>
      <c r="J522" s="321"/>
      <c r="K522" s="321"/>
      <c r="L522" s="321"/>
      <c r="M522" s="321"/>
      <c r="N522" s="321"/>
      <c r="O522" s="321"/>
      <c r="P522" s="322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 x14ac:dyDescent="0.3">
      <c r="C523" s="2" t="str">
        <f>IF(OR(F523="",H523=""),"",IF(F523=H523,1,IF(F523&lt;H523,0,IF(F523-H523&lt;10,2,IF(F523&gt;H523,3,SE)))))</f>
        <v/>
      </c>
      <c r="D523" s="323"/>
      <c r="E523" s="324"/>
      <c r="F523" s="324"/>
      <c r="G523" s="324"/>
      <c r="H523" s="324"/>
      <c r="I523" s="324"/>
      <c r="J523" s="324"/>
      <c r="K523" s="324"/>
      <c r="L523" s="324"/>
      <c r="M523" s="324"/>
      <c r="N523" s="324"/>
      <c r="O523" s="324"/>
      <c r="P523" s="325"/>
      <c r="Q523" s="2" t="str">
        <f>IF(OR(H523="",F523=""),"",IF(H523=F523,1,IF(H523&lt;F523,0,IF(H523-F523&lt;10,2,IF(H523&gt;F523,3,SE)))))</f>
        <v/>
      </c>
    </row>
    <row r="524" spans="3:29" x14ac:dyDescent="0.25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 x14ac:dyDescent="0.25">
      <c r="C525" s="2">
        <f>IF(OR(F525="",H525=""),"",IF(F525=H525,1,IF(F525&lt;H525,0,IF(F525-H525&lt;10,2,IF(F525&gt;H525,3,SE)))))</f>
        <v>2</v>
      </c>
      <c r="D525" s="319" t="str">
        <f>V511</f>
        <v>hugofluzao</v>
      </c>
      <c r="E525" s="319"/>
      <c r="F525" s="204">
        <v>39</v>
      </c>
      <c r="G525" s="41" t="s">
        <v>17</v>
      </c>
      <c r="H525" s="203">
        <v>31</v>
      </c>
      <c r="I525" s="319" t="str">
        <f>V504</f>
        <v>Real Machine CF</v>
      </c>
      <c r="J525" s="319"/>
      <c r="K525" s="319"/>
      <c r="L525" s="319"/>
      <c r="M525" s="319"/>
      <c r="N525" s="319"/>
      <c r="O525" s="319"/>
      <c r="P525" s="319"/>
      <c r="Q525" s="2">
        <f>IF(OR(H525="",F525=""),"",IF(H525=F525,1,IF(H525&lt;F525,0,IF(H525-F525&lt;10,2,IF(H525&gt;F525,3,SE)))))</f>
        <v>0</v>
      </c>
      <c r="Y525" s="1"/>
      <c r="Z525" s="1"/>
    </row>
    <row r="526" spans="3:29" x14ac:dyDescent="0.25">
      <c r="C526" s="2">
        <f>IF(OR(F526="",H526=""),"",IF(F526=H526,1,IF(F526&lt;H526,0,IF(F526-H526&lt;10,2,IF(F526&gt;H526,3,SE)))))</f>
        <v>0</v>
      </c>
      <c r="D526" s="319" t="str">
        <f>V510</f>
        <v>TU Du Du Du PÁ F.C</v>
      </c>
      <c r="E526" s="319"/>
      <c r="F526" s="203">
        <v>53</v>
      </c>
      <c r="G526" s="41" t="s">
        <v>17</v>
      </c>
      <c r="H526" s="204">
        <v>61</v>
      </c>
      <c r="I526" s="319" t="str">
        <f>V505</f>
        <v>PraFrenteFluzao FC</v>
      </c>
      <c r="J526" s="319"/>
      <c r="K526" s="319"/>
      <c r="L526" s="319"/>
      <c r="M526" s="319"/>
      <c r="N526" s="319"/>
      <c r="O526" s="319"/>
      <c r="P526" s="319"/>
      <c r="Q526" s="2">
        <f>IF(OR(H526="",F526=""),"",IF(H526=F526,1,IF(H526&lt;F526,0,IF(H526-F526&lt;10,2,IF(H526&gt;F526,3,SE)))))</f>
        <v>2</v>
      </c>
      <c r="Y526" s="1"/>
      <c r="Z526" s="1"/>
    </row>
    <row r="527" spans="3:29" x14ac:dyDescent="0.25">
      <c r="C527" s="2">
        <f>IF(OR(F527="",H527=""),"",IF(F527=H527,1,IF(F527&lt;H527,0,IF(F527-H527&lt;10,2,IF(F527&gt;H527,3,SE)))))</f>
        <v>0</v>
      </c>
      <c r="D527" s="319" t="str">
        <f>V509</f>
        <v>Glaa.VascodaaGamaa</v>
      </c>
      <c r="E527" s="319"/>
      <c r="F527" s="203">
        <v>36</v>
      </c>
      <c r="G527" s="41" t="s">
        <v>17</v>
      </c>
      <c r="H527" s="204">
        <v>50</v>
      </c>
      <c r="I527" s="319" t="str">
        <f>V506</f>
        <v>Grajaú F.C.</v>
      </c>
      <c r="J527" s="319"/>
      <c r="K527" s="319"/>
      <c r="L527" s="319"/>
      <c r="M527" s="319"/>
      <c r="N527" s="319"/>
      <c r="O527" s="319"/>
      <c r="P527" s="319"/>
      <c r="Q527" s="2">
        <f>IF(OR(H527="",F527=""),"",IF(H527=F527,1,IF(H527&lt;F527,0,IF(H527-F527&lt;10,2,IF(H527&gt;F527,3,SE)))))</f>
        <v>3</v>
      </c>
      <c r="Y527" s="1"/>
      <c r="Z527" s="1"/>
    </row>
    <row r="528" spans="3:29" x14ac:dyDescent="0.25">
      <c r="C528" s="2">
        <f>IF(OR(F528="",H528=""),"",IF(F528=H528,1,IF(F528&lt;H528,0,IF(F528-H528&lt;10,2,IF(F528&gt;H528,3,SE)))))</f>
        <v>0</v>
      </c>
      <c r="D528" s="319" t="str">
        <f>V508</f>
        <v>Mr Kbça FC</v>
      </c>
      <c r="E528" s="319"/>
      <c r="F528" s="203">
        <v>36</v>
      </c>
      <c r="G528" s="41" t="s">
        <v>17</v>
      </c>
      <c r="H528" s="204">
        <v>70</v>
      </c>
      <c r="I528" s="319" t="str">
        <f>V507</f>
        <v>Shahade F.C</v>
      </c>
      <c r="J528" s="319"/>
      <c r="K528" s="319"/>
      <c r="L528" s="319"/>
      <c r="M528" s="319"/>
      <c r="N528" s="319"/>
      <c r="O528" s="319"/>
      <c r="P528" s="319"/>
      <c r="Q528" s="2">
        <f>IF(OR(H528="",F528=""),"",IF(H528=F528,1,IF(H528&lt;F528,0,IF(H528-F528&lt;10,2,IF(H528&gt;F528,3,SE)))))</f>
        <v>3</v>
      </c>
    </row>
    <row r="529" spans="3:26" ht="15.75" thickBot="1" x14ac:dyDescent="0.3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 x14ac:dyDescent="0.25">
      <c r="C530" s="2" t="str">
        <f>IF(OR(F530="",H530=""),"",IF(F530=H530,1,IF(F530&lt;H530,0,IF(F530-H530&lt;10,2,IF(F530&gt;H530,3,SE)))))</f>
        <v/>
      </c>
      <c r="D530" s="320" t="s">
        <v>260</v>
      </c>
      <c r="E530" s="321"/>
      <c r="F530" s="321"/>
      <c r="G530" s="321"/>
      <c r="H530" s="321"/>
      <c r="I530" s="321"/>
      <c r="J530" s="321"/>
      <c r="K530" s="321"/>
      <c r="L530" s="321"/>
      <c r="M530" s="321"/>
      <c r="N530" s="321"/>
      <c r="O530" s="321"/>
      <c r="P530" s="322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 x14ac:dyDescent="0.3">
      <c r="C531" s="2" t="str">
        <f>IF(OR(F531="",H531=""),"",IF(F531=H531,1,IF(F531&lt;H531,0,IF(F531-H531&lt;10,2,IF(F531&gt;H531,3,SE)))))</f>
        <v/>
      </c>
      <c r="D531" s="323"/>
      <c r="E531" s="324"/>
      <c r="F531" s="324"/>
      <c r="G531" s="324"/>
      <c r="H531" s="324"/>
      <c r="I531" s="324"/>
      <c r="J531" s="324"/>
      <c r="K531" s="324"/>
      <c r="L531" s="324"/>
      <c r="M531" s="324"/>
      <c r="N531" s="324"/>
      <c r="O531" s="324"/>
      <c r="P531" s="325"/>
      <c r="Q531" s="2" t="str">
        <f>IF(OR(H531="",F531=""),"",IF(H531=F531,1,IF(H531&lt;F531,0,IF(H531-F531&lt;10,2,IF(H531&gt;F531,3,SE)))))</f>
        <v/>
      </c>
      <c r="Y531" s="19"/>
      <c r="Z531" s="19"/>
    </row>
    <row r="532" spans="3:26" x14ac:dyDescent="0.25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 x14ac:dyDescent="0.25">
      <c r="C533" s="2">
        <f>IF(OR(F533="",H533=""),"",IF(F533=H533,1,IF(F533&lt;H533,0,IF(F533-H533&lt;10,2,IF(F533&gt;H533,3,SE)))))</f>
        <v>3</v>
      </c>
      <c r="D533" s="319" t="str">
        <f>V511</f>
        <v>hugofluzao</v>
      </c>
      <c r="E533" s="319"/>
      <c r="F533" s="204">
        <v>53</v>
      </c>
      <c r="G533" s="41" t="s">
        <v>17</v>
      </c>
      <c r="H533" s="203">
        <v>37</v>
      </c>
      <c r="I533" s="319" t="str">
        <f>V505</f>
        <v>PraFrenteFluzao FC</v>
      </c>
      <c r="J533" s="319"/>
      <c r="K533" s="319"/>
      <c r="L533" s="319"/>
      <c r="M533" s="319"/>
      <c r="N533" s="319"/>
      <c r="O533" s="319"/>
      <c r="P533" s="319"/>
      <c r="Q533" s="2">
        <f>IF(OR(H533="",F533=""),"",IF(H533=F533,1,IF(H533&lt;F533,0,IF(H533-F533&lt;10,2,IF(H533&gt;F533,3,SE)))))</f>
        <v>0</v>
      </c>
      <c r="Y533" s="1"/>
      <c r="Z533" s="1"/>
    </row>
    <row r="534" spans="3:26" x14ac:dyDescent="0.25">
      <c r="C534" s="2">
        <f>IF(OR(F534="",H534=""),"",IF(F534=H534,1,IF(F534&lt;H534,0,IF(F534-H534&lt;10,2,IF(F534&gt;H534,3,SE)))))</f>
        <v>0</v>
      </c>
      <c r="D534" s="319" t="str">
        <f>V510</f>
        <v>TU Du Du Du PÁ F.C</v>
      </c>
      <c r="E534" s="319"/>
      <c r="F534" s="203">
        <v>32</v>
      </c>
      <c r="G534" s="41" t="s">
        <v>17</v>
      </c>
      <c r="H534" s="204">
        <v>47</v>
      </c>
      <c r="I534" s="319" t="str">
        <f>V504</f>
        <v>Real Machine CF</v>
      </c>
      <c r="J534" s="319"/>
      <c r="K534" s="319"/>
      <c r="L534" s="319"/>
      <c r="M534" s="319"/>
      <c r="N534" s="319"/>
      <c r="O534" s="319"/>
      <c r="P534" s="319"/>
      <c r="Q534" s="2">
        <f>IF(OR(H534="",F534=""),"",IF(H534=F534,1,IF(H534&lt;F534,0,IF(H534-F534&lt;10,2,IF(H534&gt;F534,3,SE)))))</f>
        <v>3</v>
      </c>
      <c r="Y534" s="1"/>
      <c r="Z534" s="1"/>
    </row>
    <row r="535" spans="3:26" x14ac:dyDescent="0.25">
      <c r="C535" s="2">
        <f>IF(OR(F535="",H535=""),"",IF(F535=H535,1,IF(F535&lt;H535,0,IF(F535-H535&lt;10,2,IF(F535&gt;H535,3,SE)))))</f>
        <v>0</v>
      </c>
      <c r="D535" s="319" t="str">
        <f>V509</f>
        <v>Glaa.VascodaaGamaa</v>
      </c>
      <c r="E535" s="319"/>
      <c r="F535" s="203">
        <v>44</v>
      </c>
      <c r="G535" s="41" t="s">
        <v>17</v>
      </c>
      <c r="H535" s="204">
        <v>63</v>
      </c>
      <c r="I535" s="319" t="str">
        <f>V507</f>
        <v>Shahade F.C</v>
      </c>
      <c r="J535" s="319"/>
      <c r="K535" s="319"/>
      <c r="L535" s="319"/>
      <c r="M535" s="319"/>
      <c r="N535" s="319"/>
      <c r="O535" s="319"/>
      <c r="P535" s="319"/>
      <c r="Q535" s="2">
        <f>IF(OR(H535="",F535=""),"",IF(H535=F535,1,IF(H535&lt;F535,0,IF(H535-F535&lt;10,2,IF(H535&gt;F535,3,SE)))))</f>
        <v>3</v>
      </c>
    </row>
    <row r="536" spans="3:26" x14ac:dyDescent="0.25">
      <c r="C536" s="2">
        <f>IF(OR(F536="",H536=""),"",IF(F536=H536,1,IF(F536&lt;H536,0,IF(F536-H536&lt;10,2,IF(F536&gt;H536,3,SE)))))</f>
        <v>0</v>
      </c>
      <c r="D536" s="319" t="str">
        <f>V508</f>
        <v>Mr Kbça FC</v>
      </c>
      <c r="E536" s="319"/>
      <c r="F536" s="203">
        <v>17</v>
      </c>
      <c r="G536" s="41" t="s">
        <v>17</v>
      </c>
      <c r="H536" s="204">
        <v>38</v>
      </c>
      <c r="I536" s="319" t="str">
        <f>V506</f>
        <v>Grajaú F.C.</v>
      </c>
      <c r="J536" s="319"/>
      <c r="K536" s="319"/>
      <c r="L536" s="319"/>
      <c r="M536" s="319"/>
      <c r="N536" s="319"/>
      <c r="O536" s="319"/>
      <c r="P536" s="319"/>
      <c r="Q536" s="2">
        <f>IF(OR(H536="",F536=""),"",IF(H536=F536,1,IF(H536&lt;F536,0,IF(H536-F536&lt;10,2,IF(H536&gt;F536,3,SE)))))</f>
        <v>3</v>
      </c>
    </row>
    <row r="537" spans="3:26" ht="15.75" thickBot="1" x14ac:dyDescent="0.3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 x14ac:dyDescent="0.25">
      <c r="C538" s="2" t="str">
        <f>IF(OR(F538="",H538=""),"",IF(F538=H538,1,IF(F538&lt;H538,0,IF(F538-H538&lt;10,2,IF(F538&gt;H538,3,SE)))))</f>
        <v/>
      </c>
      <c r="D538" s="320" t="s">
        <v>261</v>
      </c>
      <c r="E538" s="321"/>
      <c r="F538" s="321"/>
      <c r="G538" s="321"/>
      <c r="H538" s="321"/>
      <c r="I538" s="321"/>
      <c r="J538" s="321"/>
      <c r="K538" s="321"/>
      <c r="L538" s="321"/>
      <c r="M538" s="321"/>
      <c r="N538" s="321"/>
      <c r="O538" s="321"/>
      <c r="P538" s="322"/>
      <c r="Q538" s="2" t="str">
        <f>IF(OR(H538="",F538=""),"",IF(H538=F538,1,IF(H538&lt;F538,0,IF(H538-F538&lt;10,2,IF(H538&gt;F538,3,SE)))))</f>
        <v/>
      </c>
    </row>
    <row r="539" spans="3:26" ht="15" customHeight="1" thickBot="1" x14ac:dyDescent="0.3">
      <c r="C539" s="2" t="str">
        <f>IF(OR(F539="",H539=""),"",IF(F539=H539,1,IF(F539&lt;H539,0,IF(F539-H539&lt;10,2,IF(F539&gt;H539,3,SE)))))</f>
        <v/>
      </c>
      <c r="D539" s="323"/>
      <c r="E539" s="324"/>
      <c r="F539" s="324"/>
      <c r="G539" s="324"/>
      <c r="H539" s="324"/>
      <c r="I539" s="324"/>
      <c r="J539" s="324"/>
      <c r="K539" s="324"/>
      <c r="L539" s="324"/>
      <c r="M539" s="324"/>
      <c r="N539" s="324"/>
      <c r="O539" s="324"/>
      <c r="P539" s="325"/>
      <c r="Q539" s="2" t="str">
        <f>IF(OR(H539="",F539=""),"",IF(H539=F539,1,IF(H539&lt;F539,0,IF(H539-F539&lt;10,2,IF(H539&gt;F539,3,SE)))))</f>
        <v/>
      </c>
      <c r="Y539" s="19"/>
      <c r="Z539" s="19"/>
    </row>
    <row r="540" spans="3:26" x14ac:dyDescent="0.25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 x14ac:dyDescent="0.25">
      <c r="C541" s="2">
        <f>IF(OR(F541="",H541=""),"",IF(F541=H541,1,IF(F541&lt;H541,0,IF(F541-H541&lt;10,2,IF(F541&gt;H541,3,SE)))))</f>
        <v>3</v>
      </c>
      <c r="D541" s="319" t="str">
        <f>V511</f>
        <v>hugofluzao</v>
      </c>
      <c r="E541" s="319"/>
      <c r="F541" s="204">
        <v>67</v>
      </c>
      <c r="G541" s="41" t="s">
        <v>17</v>
      </c>
      <c r="H541" s="203">
        <v>41</v>
      </c>
      <c r="I541" s="319" t="str">
        <f>V506</f>
        <v>Grajaú F.C.</v>
      </c>
      <c r="J541" s="319"/>
      <c r="K541" s="319"/>
      <c r="L541" s="319"/>
      <c r="M541" s="319"/>
      <c r="N541" s="319"/>
      <c r="O541" s="319"/>
      <c r="P541" s="319"/>
      <c r="Q541" s="2">
        <f>IF(OR(H541="",F541=""),"",IF(H541=F541,1,IF(H541&lt;F541,0,IF(H541-F541&lt;10,2,IF(H541&gt;F541,3,SE)))))</f>
        <v>0</v>
      </c>
      <c r="Y541" s="1"/>
      <c r="Z541" s="1"/>
    </row>
    <row r="542" spans="3:26" x14ac:dyDescent="0.25">
      <c r="C542" s="2">
        <f>IF(OR(F542="",H542=""),"",IF(F542=H542,1,IF(F542&lt;H542,0,IF(F542-H542&lt;10,2,IF(F542&gt;H542,3,SE)))))</f>
        <v>2</v>
      </c>
      <c r="D542" s="319" t="str">
        <f>V510</f>
        <v>TU Du Du Du PÁ F.C</v>
      </c>
      <c r="E542" s="319"/>
      <c r="F542" s="204">
        <v>49</v>
      </c>
      <c r="G542" s="41" t="s">
        <v>17</v>
      </c>
      <c r="H542" s="203">
        <v>45</v>
      </c>
      <c r="I542" s="319" t="str">
        <f>V507</f>
        <v>Shahade F.C</v>
      </c>
      <c r="J542" s="319"/>
      <c r="K542" s="319"/>
      <c r="L542" s="319"/>
      <c r="M542" s="319"/>
      <c r="N542" s="319"/>
      <c r="O542" s="319"/>
      <c r="P542" s="319"/>
      <c r="Q542" s="2">
        <f>IF(OR(H542="",F542=""),"",IF(H542=F542,1,IF(H542&lt;F542,0,IF(H542-F542&lt;10,2,IF(H542&gt;F542,3,SE)))))</f>
        <v>0</v>
      </c>
      <c r="Y542" s="1"/>
      <c r="Z542" s="1"/>
    </row>
    <row r="543" spans="3:26" x14ac:dyDescent="0.25">
      <c r="C543" s="2">
        <f>IF(OR(F543="",H543=""),"",IF(F543=H543,1,IF(F543&lt;H543,0,IF(F543-H543&lt;10,2,IF(F543&gt;H543,3,SE)))))</f>
        <v>3</v>
      </c>
      <c r="D543" s="319" t="str">
        <f>V509</f>
        <v>Glaa.VascodaaGamaa</v>
      </c>
      <c r="E543" s="319"/>
      <c r="F543" s="204">
        <v>78</v>
      </c>
      <c r="G543" s="41" t="s">
        <v>17</v>
      </c>
      <c r="H543" s="203">
        <v>37</v>
      </c>
      <c r="I543" s="319" t="str">
        <f>V504</f>
        <v>Real Machine CF</v>
      </c>
      <c r="J543" s="319"/>
      <c r="K543" s="319"/>
      <c r="L543" s="319"/>
      <c r="M543" s="319"/>
      <c r="N543" s="319"/>
      <c r="O543" s="319"/>
      <c r="P543" s="319"/>
      <c r="Q543" s="2">
        <f>IF(OR(H543="",F543=""),"",IF(H543=F543,1,IF(H543&lt;F543,0,IF(H543-F543&lt;10,2,IF(H543&gt;F543,3,SE)))))</f>
        <v>0</v>
      </c>
      <c r="Y543" s="1"/>
      <c r="Z543" s="1"/>
    </row>
    <row r="544" spans="3:26" x14ac:dyDescent="0.25">
      <c r="C544" s="2">
        <f>IF(OR(F544="",H544=""),"",IF(F544=H544,1,IF(F544&lt;H544,0,IF(F544-H544&lt;10,2,IF(F544&gt;H544,3,SE)))))</f>
        <v>3</v>
      </c>
      <c r="D544" s="319" t="str">
        <f>V508</f>
        <v>Mr Kbça FC</v>
      </c>
      <c r="E544" s="319"/>
      <c r="F544" s="204">
        <v>63</v>
      </c>
      <c r="G544" s="41" t="s">
        <v>17</v>
      </c>
      <c r="H544" s="203">
        <v>52</v>
      </c>
      <c r="I544" s="319" t="str">
        <f>V505</f>
        <v>PraFrenteFluzao FC</v>
      </c>
      <c r="J544" s="319"/>
      <c r="K544" s="319"/>
      <c r="L544" s="319"/>
      <c r="M544" s="319"/>
      <c r="N544" s="319"/>
      <c r="O544" s="319"/>
      <c r="P544" s="319"/>
      <c r="Q544" s="2">
        <f>IF(OR(H544="",F544=""),"",IF(H544=F544,1,IF(H544&lt;F544,0,IF(H544-F544&lt;10,2,IF(H544&gt;F544,3,SE)))))</f>
        <v>0</v>
      </c>
    </row>
    <row r="545" spans="3:26" ht="15.75" thickBot="1" x14ac:dyDescent="0.3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 x14ac:dyDescent="0.25">
      <c r="C546" s="2" t="str">
        <f>IF(OR(F546="",H546=""),"",IF(F546=H546,1,IF(F546&lt;H546,0,IF(F546-H546&lt;10,2,IF(F546&gt;H546,3,SE)))))</f>
        <v/>
      </c>
      <c r="D546" s="320" t="s">
        <v>262</v>
      </c>
      <c r="E546" s="321"/>
      <c r="F546" s="321"/>
      <c r="G546" s="321"/>
      <c r="H546" s="321"/>
      <c r="I546" s="321"/>
      <c r="J546" s="321"/>
      <c r="K546" s="321"/>
      <c r="L546" s="321"/>
      <c r="M546" s="321"/>
      <c r="N546" s="321"/>
      <c r="O546" s="321"/>
      <c r="P546" s="322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 x14ac:dyDescent="0.3">
      <c r="C547" s="2" t="str">
        <f>IF(OR(F547="",H547=""),"",IF(F547=H547,1,IF(F547&lt;H547,0,IF(F547-H547&lt;10,2,IF(F547&gt;H547,3,SE)))))</f>
        <v/>
      </c>
      <c r="D547" s="323"/>
      <c r="E547" s="324"/>
      <c r="F547" s="324"/>
      <c r="G547" s="324"/>
      <c r="H547" s="324"/>
      <c r="I547" s="324"/>
      <c r="J547" s="324"/>
      <c r="K547" s="324"/>
      <c r="L547" s="324"/>
      <c r="M547" s="324"/>
      <c r="N547" s="324"/>
      <c r="O547" s="324"/>
      <c r="P547" s="325"/>
      <c r="Q547" s="2" t="str">
        <f>IF(OR(H547="",F547=""),"",IF(H547=F547,1,IF(H547&lt;F547,0,IF(H547-F547&lt;10,2,IF(H547&gt;F547,3,SE)))))</f>
        <v/>
      </c>
      <c r="Y547" s="1"/>
      <c r="Z547" s="1"/>
    </row>
    <row r="548" spans="3:26" x14ac:dyDescent="0.25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 x14ac:dyDescent="0.25">
      <c r="C549" s="2">
        <f>IF(OR(F549="",H549=""),"",IF(F549=H549,1,IF(F549&lt;H549,0,IF(F549-H549&lt;10,2,IF(F549&gt;H549,3,SE)))))</f>
        <v>3</v>
      </c>
      <c r="D549" s="319" t="str">
        <f>V511</f>
        <v>hugofluzao</v>
      </c>
      <c r="E549" s="319"/>
      <c r="F549" s="204">
        <v>84</v>
      </c>
      <c r="G549" s="41" t="s">
        <v>17</v>
      </c>
      <c r="H549" s="203">
        <v>24</v>
      </c>
      <c r="I549" s="319" t="str">
        <f>V508</f>
        <v>Mr Kbça FC</v>
      </c>
      <c r="J549" s="319"/>
      <c r="K549" s="319"/>
      <c r="L549" s="319"/>
      <c r="M549" s="319"/>
      <c r="N549" s="319"/>
      <c r="O549" s="319"/>
      <c r="P549" s="319"/>
      <c r="Q549" s="2">
        <f>IF(OR(H549="",F549=""),"",IF(H549=F549,1,IF(H549&lt;F549,0,IF(H549-F549&lt;10,2,IF(H549&gt;F549,3,SE)))))</f>
        <v>0</v>
      </c>
      <c r="Y549" s="1"/>
      <c r="Z549" s="1"/>
    </row>
    <row r="550" spans="3:26" x14ac:dyDescent="0.25">
      <c r="C550" s="2">
        <f>IF(OR(F550="",H550=""),"",IF(F550=H550,1,IF(F550&lt;H550,0,IF(F550-H550&lt;10,2,IF(F550&gt;H550,3,SE)))))</f>
        <v>2</v>
      </c>
      <c r="D550" s="319" t="str">
        <f>V510</f>
        <v>TU Du Du Du PÁ F.C</v>
      </c>
      <c r="E550" s="319"/>
      <c r="F550" s="204">
        <v>56</v>
      </c>
      <c r="G550" s="41" t="s">
        <v>17</v>
      </c>
      <c r="H550" s="203">
        <v>55</v>
      </c>
      <c r="I550" s="319" t="str">
        <f>V509</f>
        <v>Glaa.VascodaaGamaa</v>
      </c>
      <c r="J550" s="319"/>
      <c r="K550" s="319"/>
      <c r="L550" s="319"/>
      <c r="M550" s="319"/>
      <c r="N550" s="319"/>
      <c r="O550" s="319"/>
      <c r="P550" s="319"/>
      <c r="Q550" s="2">
        <f>IF(OR(H550="",F550=""),"",IF(H550=F550,1,IF(H550&lt;F550,0,IF(H550-F550&lt;10,2,IF(H550&gt;F550,3,SE)))))</f>
        <v>0</v>
      </c>
    </row>
    <row r="551" spans="3:26" x14ac:dyDescent="0.25">
      <c r="C551" s="2">
        <f>IF(OR(F551="",H551=""),"",IF(F551=H551,1,IF(F551&lt;H551,0,IF(F551-H551&lt;10,2,IF(F551&gt;H551,3,SE)))))</f>
        <v>3</v>
      </c>
      <c r="D551" s="319" t="str">
        <f>V507</f>
        <v>Shahade F.C</v>
      </c>
      <c r="E551" s="319"/>
      <c r="F551" s="204">
        <v>55</v>
      </c>
      <c r="G551" s="41" t="s">
        <v>17</v>
      </c>
      <c r="H551" s="203">
        <v>29</v>
      </c>
      <c r="I551" s="319" t="str">
        <f>V504</f>
        <v>Real Machine CF</v>
      </c>
      <c r="J551" s="319"/>
      <c r="K551" s="319"/>
      <c r="L551" s="319"/>
      <c r="M551" s="319"/>
      <c r="N551" s="319"/>
      <c r="O551" s="319"/>
      <c r="P551" s="319"/>
      <c r="Q551" s="2">
        <f>IF(OR(H551="",F551=""),"",IF(H551=F551,1,IF(H551&lt;F551,0,IF(H551-F551&lt;10,2,IF(H551&gt;F551,3,SE)))))</f>
        <v>0</v>
      </c>
    </row>
    <row r="552" spans="3:26" x14ac:dyDescent="0.25">
      <c r="C552" s="2">
        <f>IF(OR(F552="",H552=""),"",IF(F552=H552,1,IF(F552&lt;H552,0,IF(F552-H552&lt;10,2,IF(F552&gt;H552,3,SE)))))</f>
        <v>3</v>
      </c>
      <c r="D552" s="319" t="str">
        <f>V506</f>
        <v>Grajaú F.C.</v>
      </c>
      <c r="E552" s="319"/>
      <c r="F552" s="204">
        <v>57</v>
      </c>
      <c r="G552" s="41" t="s">
        <v>17</v>
      </c>
      <c r="H552" s="203">
        <v>46</v>
      </c>
      <c r="I552" s="319" t="str">
        <f>V505</f>
        <v>PraFrenteFluzao FC</v>
      </c>
      <c r="J552" s="319"/>
      <c r="K552" s="319"/>
      <c r="L552" s="319"/>
      <c r="M552" s="319"/>
      <c r="N552" s="319"/>
      <c r="O552" s="319"/>
      <c r="P552" s="319"/>
      <c r="Q552" s="2">
        <f>IF(OR(H552="",F552=""),"",IF(H552=F552,1,IF(H552&lt;F552,0,IF(H552-F552&lt;10,2,IF(H552&gt;F552,3,SE)))))</f>
        <v>0</v>
      </c>
    </row>
    <row r="553" spans="3:26" ht="15.75" thickBot="1" x14ac:dyDescent="0.3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 x14ac:dyDescent="0.25">
      <c r="C554" s="2" t="str">
        <f>IF(OR(F554="",H554=""),"",IF(F554=H554,1,IF(F554&lt;H554,0,IF(F554-H554&lt;10,2,IF(F554&gt;H554,3,SE)))))</f>
        <v/>
      </c>
      <c r="D554" s="320" t="s">
        <v>263</v>
      </c>
      <c r="E554" s="321"/>
      <c r="F554" s="321"/>
      <c r="G554" s="321"/>
      <c r="H554" s="321"/>
      <c r="I554" s="321"/>
      <c r="J554" s="321"/>
      <c r="K554" s="321"/>
      <c r="L554" s="321"/>
      <c r="M554" s="321"/>
      <c r="N554" s="321"/>
      <c r="O554" s="321"/>
      <c r="P554" s="322"/>
      <c r="Q554" s="2" t="str">
        <f>IF(OR(H554="",F554=""),"",IF(H554=F554,1,IF(H554&lt;F554,0,IF(H554-F554&lt;10,2,IF(H554&gt;F554,3,SE)))))</f>
        <v/>
      </c>
    </row>
    <row r="555" spans="3:26" ht="15" customHeight="1" thickBot="1" x14ac:dyDescent="0.3">
      <c r="C555" s="2" t="str">
        <f>IF(OR(F555="",H555=""),"",IF(F555=H555,1,IF(F555&lt;H555,0,IF(F555-H555&lt;10,2,IF(F555&gt;H555,3,SE)))))</f>
        <v/>
      </c>
      <c r="D555" s="323"/>
      <c r="E555" s="324"/>
      <c r="F555" s="324"/>
      <c r="G555" s="324"/>
      <c r="H555" s="324"/>
      <c r="I555" s="324"/>
      <c r="J555" s="324"/>
      <c r="K555" s="324"/>
      <c r="L555" s="324"/>
      <c r="M555" s="324"/>
      <c r="N555" s="324"/>
      <c r="O555" s="324"/>
      <c r="P555" s="325"/>
      <c r="Q555" s="2" t="str">
        <f>IF(OR(H555="",F555=""),"",IF(H555=F555,1,IF(H555&lt;F555,0,IF(H555-F555&lt;10,2,IF(H555&gt;F555,3,SE)))))</f>
        <v/>
      </c>
      <c r="Y555" s="19"/>
      <c r="Z555" s="19"/>
    </row>
    <row r="556" spans="3:26" x14ac:dyDescent="0.25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 x14ac:dyDescent="0.25">
      <c r="C557" s="2">
        <f>IF(OR(F557="",H557=""),"",IF(F557=H557,1,IF(F557&lt;H557,0,IF(F557-H557&lt;10,2,IF(F557&gt;H557,3,SE)))))</f>
        <v>0</v>
      </c>
      <c r="D557" s="319" t="str">
        <f>V511</f>
        <v>hugofluzao</v>
      </c>
      <c r="E557" s="319"/>
      <c r="F557" s="203">
        <v>42</v>
      </c>
      <c r="G557" s="41" t="s">
        <v>17</v>
      </c>
      <c r="H557" s="204">
        <v>58</v>
      </c>
      <c r="I557" s="319" t="str">
        <f>V509</f>
        <v>Glaa.VascodaaGamaa</v>
      </c>
      <c r="J557" s="319"/>
      <c r="K557" s="319"/>
      <c r="L557" s="319"/>
      <c r="M557" s="319"/>
      <c r="N557" s="319"/>
      <c r="O557" s="319"/>
      <c r="P557" s="319"/>
      <c r="Q557" s="2">
        <f>IF(OR(H557="",F557=""),"",IF(H557=F557,1,IF(H557&lt;F557,0,IF(H557-F557&lt;10,2,IF(H557&gt;F557,3,SE)))))</f>
        <v>3</v>
      </c>
      <c r="Y557" s="1"/>
      <c r="Z557" s="1"/>
    </row>
    <row r="558" spans="3:26" x14ac:dyDescent="0.25">
      <c r="C558" s="2">
        <f>IF(OR(F558="",H558=""),"",IF(F558=H558,1,IF(F558&lt;H558,0,IF(F558-H558&lt;10,2,IF(F558&gt;H558,3,SE)))))</f>
        <v>2</v>
      </c>
      <c r="D558" s="319" t="str">
        <f>V510</f>
        <v>TU Du Du Du PÁ F.C</v>
      </c>
      <c r="E558" s="319"/>
      <c r="F558" s="204">
        <v>41</v>
      </c>
      <c r="G558" s="41" t="s">
        <v>17</v>
      </c>
      <c r="H558" s="203">
        <v>40</v>
      </c>
      <c r="I558" s="319" t="str">
        <f>V508</f>
        <v>Mr Kbça FC</v>
      </c>
      <c r="J558" s="319"/>
      <c r="K558" s="319"/>
      <c r="L558" s="319"/>
      <c r="M558" s="319"/>
      <c r="N558" s="319"/>
      <c r="O558" s="319"/>
      <c r="P558" s="319"/>
      <c r="Q558" s="2">
        <f>IF(OR(H558="",F558=""),"",IF(H558=F558,1,IF(H558&lt;F558,0,IF(H558-F558&lt;10,2,IF(H558&gt;F558,3,SE)))))</f>
        <v>0</v>
      </c>
      <c r="Y558" s="1"/>
      <c r="Z558" s="1"/>
    </row>
    <row r="559" spans="3:26" x14ac:dyDescent="0.25">
      <c r="C559" s="2">
        <f>IF(OR(F559="",H559=""),"",IF(F559=H559,1,IF(F559&lt;H559,0,IF(F559-H559&lt;10,2,IF(F559&gt;H559,3,SE)))))</f>
        <v>0</v>
      </c>
      <c r="D559" s="319" t="str">
        <f>V507</f>
        <v>Shahade F.C</v>
      </c>
      <c r="E559" s="319"/>
      <c r="F559" s="203">
        <v>34</v>
      </c>
      <c r="G559" s="41" t="s">
        <v>17</v>
      </c>
      <c r="H559" s="204">
        <v>38</v>
      </c>
      <c r="I559" s="319" t="str">
        <f>V505</f>
        <v>PraFrenteFluzao FC</v>
      </c>
      <c r="J559" s="319"/>
      <c r="K559" s="319"/>
      <c r="L559" s="319"/>
      <c r="M559" s="319"/>
      <c r="N559" s="319"/>
      <c r="O559" s="319"/>
      <c r="P559" s="319"/>
      <c r="Q559" s="2">
        <f>IF(OR(H559="",F559=""),"",IF(H559=F559,1,IF(H559&lt;F559,0,IF(H559-F559&lt;10,2,IF(H559&gt;F559,3,SE)))))</f>
        <v>2</v>
      </c>
    </row>
    <row r="560" spans="3:26" x14ac:dyDescent="0.25">
      <c r="C560" s="2">
        <f>IF(OR(F560="",H560=""),"",IF(F560=H560,1,IF(F560&lt;H560,0,IF(F560-H560&lt;10,2,IF(F560&gt;H560,3,SE)))))</f>
        <v>2</v>
      </c>
      <c r="D560" s="319" t="str">
        <f>V506</f>
        <v>Grajaú F.C.</v>
      </c>
      <c r="E560" s="319"/>
      <c r="F560" s="204">
        <v>46</v>
      </c>
      <c r="G560" s="41" t="s">
        <v>17</v>
      </c>
      <c r="H560" s="203">
        <v>37</v>
      </c>
      <c r="I560" s="319" t="str">
        <f>V504</f>
        <v>Real Machine CF</v>
      </c>
      <c r="J560" s="319"/>
      <c r="K560" s="319"/>
      <c r="L560" s="319"/>
      <c r="M560" s="319"/>
      <c r="N560" s="319"/>
      <c r="O560" s="319"/>
      <c r="P560" s="319"/>
      <c r="Q560" s="2">
        <f>IF(OR(H560="",F560=""),"",IF(H560=F560,1,IF(H560&lt;F560,0,IF(H560-F560&lt;10,2,IF(H560&gt;F560,3,SE)))))</f>
        <v>0</v>
      </c>
    </row>
    <row r="561" spans="3:26" ht="15.75" thickBot="1" x14ac:dyDescent="0.3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 x14ac:dyDescent="0.25">
      <c r="C562" s="2" t="str">
        <f>IF(OR(F562="",H562=""),"",IF(F562=H562,1,IF(F562&lt;H562,0,IF(F562-H562&lt;10,2,IF(F562&gt;H562,3,SE)))))</f>
        <v/>
      </c>
      <c r="D562" s="320" t="s">
        <v>264</v>
      </c>
      <c r="E562" s="321"/>
      <c r="F562" s="321"/>
      <c r="G562" s="321"/>
      <c r="H562" s="321"/>
      <c r="I562" s="321"/>
      <c r="J562" s="321"/>
      <c r="K562" s="321"/>
      <c r="L562" s="321"/>
      <c r="M562" s="321"/>
      <c r="N562" s="321"/>
      <c r="O562" s="321"/>
      <c r="P562" s="322"/>
      <c r="Q562" s="2" t="str">
        <f>IF(OR(H562="",F562=""),"",IF(H562=F562,1,IF(H562&lt;F562,0,IF(H562-F562&lt;10,2,IF(H562&gt;F562,3,SE)))))</f>
        <v/>
      </c>
    </row>
    <row r="563" spans="3:26" ht="15" customHeight="1" thickBot="1" x14ac:dyDescent="0.3">
      <c r="C563" s="2" t="str">
        <f>IF(OR(F563="",H563=""),"",IF(F563=H563,1,IF(F563&lt;H563,0,IF(F563-H563&lt;10,2,IF(F563&gt;H563,3,SE)))))</f>
        <v/>
      </c>
      <c r="D563" s="323"/>
      <c r="E563" s="324"/>
      <c r="F563" s="324"/>
      <c r="G563" s="324"/>
      <c r="H563" s="324"/>
      <c r="I563" s="324"/>
      <c r="J563" s="324"/>
      <c r="K563" s="324"/>
      <c r="L563" s="324"/>
      <c r="M563" s="324"/>
      <c r="N563" s="324"/>
      <c r="O563" s="324"/>
      <c r="P563" s="325"/>
      <c r="Q563" s="2" t="str">
        <f>IF(OR(H563="",F563=""),"",IF(H563=F563,1,IF(H563&lt;F563,0,IF(H563-F563&lt;10,2,IF(H563&gt;F563,3,SE)))))</f>
        <v/>
      </c>
    </row>
    <row r="564" spans="3:26" x14ac:dyDescent="0.25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 x14ac:dyDescent="0.25">
      <c r="C565" s="2">
        <f>IF(OR(F565="",H565=""),"",IF(F565=H565,1,IF(F565&lt;H565,0,IF(F565-H565&lt;10,2,IF(F565&gt;H565,3,SE)))))</f>
        <v>0</v>
      </c>
      <c r="D565" s="319" t="str">
        <f>V511</f>
        <v>hugofluzao</v>
      </c>
      <c r="E565" s="319"/>
      <c r="F565" s="203">
        <v>61</v>
      </c>
      <c r="G565" s="41" t="s">
        <v>17</v>
      </c>
      <c r="H565" s="204">
        <v>68</v>
      </c>
      <c r="I565" s="319" t="str">
        <f>V510</f>
        <v>TU Du Du Du PÁ F.C</v>
      </c>
      <c r="J565" s="319"/>
      <c r="K565" s="319"/>
      <c r="L565" s="319"/>
      <c r="M565" s="319"/>
      <c r="N565" s="319"/>
      <c r="O565" s="319"/>
      <c r="P565" s="319"/>
      <c r="Q565" s="2">
        <f>IF(OR(H565="",F565=""),"",IF(H565=F565,1,IF(H565&lt;F565,0,IF(H565-F565&lt;10,2,IF(H565&gt;F565,3,SE)))))</f>
        <v>2</v>
      </c>
      <c r="Y565" s="1"/>
      <c r="Z565" s="1"/>
    </row>
    <row r="566" spans="3:26" x14ac:dyDescent="0.25">
      <c r="C566" s="2">
        <f>IF(OR(F566="",H566=""),"",IF(F566=H566,1,IF(F566&lt;H566,0,IF(F566-H566&lt;10,2,IF(F566&gt;H566,3,SE)))))</f>
        <v>2</v>
      </c>
      <c r="D566" s="319" t="str">
        <f>V509</f>
        <v>Glaa.VascodaaGamaa</v>
      </c>
      <c r="E566" s="319"/>
      <c r="F566" s="204">
        <v>38</v>
      </c>
      <c r="G566" s="41" t="s">
        <v>17</v>
      </c>
      <c r="H566" s="203">
        <v>37</v>
      </c>
      <c r="I566" s="319" t="str">
        <f>V508</f>
        <v>Mr Kbça FC</v>
      </c>
      <c r="J566" s="319"/>
      <c r="K566" s="319"/>
      <c r="L566" s="319"/>
      <c r="M566" s="319"/>
      <c r="N566" s="319"/>
      <c r="O566" s="319"/>
      <c r="P566" s="319"/>
      <c r="Q566" s="2">
        <f>IF(OR(H566="",F566=""),"",IF(H566=F566,1,IF(H566&lt;F566,0,IF(H566-F566&lt;10,2,IF(H566&gt;F566,3,SE)))))</f>
        <v>0</v>
      </c>
      <c r="Y566" s="1"/>
      <c r="Z566" s="1"/>
    </row>
    <row r="567" spans="3:26" x14ac:dyDescent="0.25">
      <c r="C567" s="2">
        <f>IF(OR(F567="",H567=""),"",IF(F567=H567,1,IF(F567&lt;H567,0,IF(F567-H567&lt;10,2,IF(F567&gt;H567,3,SE)))))</f>
        <v>0</v>
      </c>
      <c r="D567" s="319" t="str">
        <f>V507</f>
        <v>Shahade F.C</v>
      </c>
      <c r="E567" s="319"/>
      <c r="F567" s="203">
        <v>38</v>
      </c>
      <c r="G567" s="41" t="s">
        <v>17</v>
      </c>
      <c r="H567" s="204">
        <v>63</v>
      </c>
      <c r="I567" s="319" t="str">
        <f>V506</f>
        <v>Grajaú F.C.</v>
      </c>
      <c r="J567" s="319"/>
      <c r="K567" s="319"/>
      <c r="L567" s="319"/>
      <c r="M567" s="319"/>
      <c r="N567" s="319"/>
      <c r="O567" s="319"/>
      <c r="P567" s="319"/>
      <c r="Q567" s="2">
        <f>IF(OR(H567="",F567=""),"",IF(H567=F567,1,IF(H567&lt;F567,0,IF(H567-F567&lt;10,2,IF(H567&gt;F567,3,SE)))))</f>
        <v>3</v>
      </c>
      <c r="Y567" s="1"/>
      <c r="Z567" s="1"/>
    </row>
    <row r="568" spans="3:26" x14ac:dyDescent="0.25">
      <c r="C568" s="2">
        <f>IF(OR(F568="",H568=""),"",IF(F568=H568,1,IF(F568&lt;H568,0,IF(F568-H568&lt;10,2,IF(F568&gt;H568,3,SE)))))</f>
        <v>1</v>
      </c>
      <c r="D568" s="319" t="str">
        <f>V505</f>
        <v>PraFrenteFluzao FC</v>
      </c>
      <c r="E568" s="319"/>
      <c r="F568" s="203">
        <v>43</v>
      </c>
      <c r="G568" s="41" t="s">
        <v>17</v>
      </c>
      <c r="H568" s="203">
        <v>43</v>
      </c>
      <c r="I568" s="319" t="str">
        <f>V504</f>
        <v>Real Machine CF</v>
      </c>
      <c r="J568" s="319"/>
      <c r="K568" s="319"/>
      <c r="L568" s="319"/>
      <c r="M568" s="319"/>
      <c r="N568" s="319"/>
      <c r="O568" s="319"/>
      <c r="P568" s="319"/>
      <c r="Q568" s="2">
        <f>IF(OR(H568="",F568=""),"",IF(H568=F568,1,IF(H568&lt;F568,0,IF(H568-F568&lt;10,2,IF(H568&gt;F568,3,SE)))))</f>
        <v>1</v>
      </c>
    </row>
    <row r="572" spans="3:26" x14ac:dyDescent="0.25">
      <c r="J572" s="206"/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6"/>
  <dimension ref="B1:AG367"/>
  <sheetViews>
    <sheetView showGridLines="0" showRowColHeaders="0" tabSelected="1" zoomScale="90" zoomScaleNormal="90" zoomScaleSheetLayoutView="100" workbookViewId="0">
      <selection activeCell="Z336" sqref="Z336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 x14ac:dyDescent="0.25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 x14ac:dyDescent="0.3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 x14ac:dyDescent="0.3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 x14ac:dyDescent="0.25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 x14ac:dyDescent="0.25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 x14ac:dyDescent="0.3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 x14ac:dyDescent="0.3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 x14ac:dyDescent="0.25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 x14ac:dyDescent="0.25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 x14ac:dyDescent="0.25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 x14ac:dyDescent="0.3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 x14ac:dyDescent="0.25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 x14ac:dyDescent="0.25">
      <c r="D17" s="261" t="s">
        <v>116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 x14ac:dyDescent="0.3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 x14ac:dyDescent="0.3">
      <c r="D19" s="50" t="s">
        <v>3</v>
      </c>
      <c r="E19" s="51" t="s">
        <v>21</v>
      </c>
      <c r="F19" s="267" t="s">
        <v>12</v>
      </c>
      <c r="G19" s="268"/>
      <c r="H19" s="267" t="s">
        <v>309</v>
      </c>
      <c r="I19" s="268"/>
      <c r="J19" s="267" t="s">
        <v>310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</row>
    <row r="20" spans="3:33" x14ac:dyDescent="0.25">
      <c r="D20" s="52" t="s">
        <v>4</v>
      </c>
      <c r="E20" s="68" t="str">
        <f>VLOOKUP(AC20,$U$20:$AB$23,2)</f>
        <v>hugofluzao</v>
      </c>
      <c r="F20" s="286">
        <f>VLOOKUP(AC20,$U$20:$AB$23,3)</f>
        <v>9</v>
      </c>
      <c r="G20" s="287"/>
      <c r="H20" s="286">
        <f>VLOOKUP(AC20,$U$20:$AB$23,4)</f>
        <v>272</v>
      </c>
      <c r="I20" s="287"/>
      <c r="J20" s="286">
        <f>VLOOKUP(AC20,$U$20:$AB$23,5)</f>
        <v>191</v>
      </c>
      <c r="K20" s="287"/>
      <c r="L20" s="286">
        <f>VLOOKUP(AC20,$U$20:$AB$23,6)</f>
        <v>81</v>
      </c>
      <c r="M20" s="30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168</v>
      </c>
      <c r="Y20" s="45">
        <f>SUM(F28,F35,F41,F46,F53,F59)</f>
        <v>222</v>
      </c>
      <c r="Z20" s="45">
        <f>X20-Y20</f>
        <v>-54</v>
      </c>
      <c r="AA20" s="45">
        <f>(W20*10^10)+((Z20+5000)*10^6)+(X20*10)+U20</f>
        <v>64946001681</v>
      </c>
      <c r="AB20" s="45">
        <f>LARGE($AA$20:$AA$23,U20)</f>
        <v>95081002722</v>
      </c>
      <c r="AC20" s="64">
        <f>MATCH(AB20,$AA$20:$AA$23,0)</f>
        <v>2</v>
      </c>
      <c r="AD20" s="45"/>
      <c r="AE20" s="45"/>
      <c r="AF20" s="46"/>
      <c r="AG20" s="46"/>
    </row>
    <row r="21" spans="3:33" x14ac:dyDescent="0.25">
      <c r="D21" s="53" t="s">
        <v>5</v>
      </c>
      <c r="E21" s="69" t="str">
        <f>VLOOKUP(AC21,$U$20:$AB$23,2)</f>
        <v>fervedouro spfc</v>
      </c>
      <c r="F21" s="281">
        <f>VLOOKUP(AC21,$U$20:$AB$23,3)</f>
        <v>9</v>
      </c>
      <c r="G21" s="282"/>
      <c r="H21" s="281">
        <f>VLOOKUP(AC21,$U$20:$AB$23,4)</f>
        <v>245</v>
      </c>
      <c r="I21" s="282"/>
      <c r="J21" s="281">
        <f>VLOOKUP(AC21,$U$20:$AB$23,5)</f>
        <v>202</v>
      </c>
      <c r="K21" s="282"/>
      <c r="L21" s="281">
        <f>VLOOKUP(AC21,$U$20:$AB$23,6)</f>
        <v>43</v>
      </c>
      <c r="M21" s="303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272</v>
      </c>
      <c r="Y21" s="45">
        <f>SUM(F29,F34,H41,F47,F52,H59)</f>
        <v>191</v>
      </c>
      <c r="Z21" s="45">
        <f>X21-Y21</f>
        <v>81</v>
      </c>
      <c r="AA21" s="45">
        <f>(W21*10^10)+((Z21+5000)*10^6)+(X21*10)+U21</f>
        <v>95081002722</v>
      </c>
      <c r="AB21" s="45">
        <f>LARGE($AA$20:$AA$23,U21)</f>
        <v>95043002454</v>
      </c>
      <c r="AC21" s="64">
        <f>MATCH(AB21,$AA$20:$AA$23,0)</f>
        <v>4</v>
      </c>
      <c r="AD21" s="45"/>
      <c r="AE21" s="45"/>
      <c r="AF21" s="46"/>
      <c r="AG21" s="46"/>
    </row>
    <row r="22" spans="3:33" x14ac:dyDescent="0.25">
      <c r="D22" s="54" t="s">
        <v>6</v>
      </c>
      <c r="E22" s="66" t="str">
        <f>VLOOKUP(AC22,$U$20:$AB$23,2)</f>
        <v>Aki eh Galo !</v>
      </c>
      <c r="F22" s="271">
        <f>VLOOKUP(AC22,$U$20:$AB$23,3)</f>
        <v>6</v>
      </c>
      <c r="G22" s="272"/>
      <c r="H22" s="271">
        <f>VLOOKUP(AC22,$U$20:$AB$23,4)</f>
        <v>168</v>
      </c>
      <c r="I22" s="272"/>
      <c r="J22" s="271">
        <f>VLOOKUP(AC22,$U$20:$AB$23,5)</f>
        <v>222</v>
      </c>
      <c r="K22" s="272"/>
      <c r="L22" s="271">
        <f>VLOOKUP(AC22,$U$20:$AB$23,6)</f>
        <v>-54</v>
      </c>
      <c r="M22" s="399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188</v>
      </c>
      <c r="Y22" s="45">
        <f>SUM(H29,H35,F40,H47,H53,F58)</f>
        <v>258</v>
      </c>
      <c r="Z22" s="45">
        <f>X22-Y22</f>
        <v>-70</v>
      </c>
      <c r="AA22" s="45">
        <f>(W22*10^10)+((Z22+5000)*10^6)+(X22*10)+U22</f>
        <v>64930001883</v>
      </c>
      <c r="AB22" s="45">
        <f>LARGE($AA$20:$AA$23,U22)</f>
        <v>64946001681</v>
      </c>
      <c r="AC22" s="64">
        <f>MATCH(AB22,$AA$20:$AA$23,0)</f>
        <v>1</v>
      </c>
      <c r="AD22" s="45"/>
      <c r="AE22" s="45"/>
      <c r="AF22" s="46"/>
      <c r="AG22" s="46"/>
    </row>
    <row r="23" spans="3:33" x14ac:dyDescent="0.25">
      <c r="D23" s="54" t="s">
        <v>7</v>
      </c>
      <c r="E23" s="66" t="str">
        <f>VLOOKUP(AC23,$U$20:$AB$23,2)</f>
        <v>Shahade F.C</v>
      </c>
      <c r="F23" s="271">
        <f>VLOOKUP(AC23,$U$20:$AB$23,3)</f>
        <v>6</v>
      </c>
      <c r="G23" s="272"/>
      <c r="H23" s="271">
        <f>VLOOKUP(AC23,$U$20:$AB$23,4)</f>
        <v>188</v>
      </c>
      <c r="I23" s="272"/>
      <c r="J23" s="271">
        <f>VLOOKUP(AC23,$U$20:$AB$23,5)</f>
        <v>258</v>
      </c>
      <c r="K23" s="272"/>
      <c r="L23" s="271">
        <f>VLOOKUP(AC23,$U$20:$AB$23,6)</f>
        <v>-70</v>
      </c>
      <c r="M23" s="399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9</v>
      </c>
      <c r="X23" s="45">
        <f>SUM(F28,F34,F40,F46,F52,F58)</f>
        <v>245</v>
      </c>
      <c r="Y23" s="45">
        <f>SUM(H28,H34,H40,H46,H52,H58)</f>
        <v>202</v>
      </c>
      <c r="Z23" s="45">
        <f>X23-Y23</f>
        <v>43</v>
      </c>
      <c r="AA23" s="45">
        <f>(W23*10^10)+((Z23+5000)*10^6)+(X23*10)+U23</f>
        <v>95043002454</v>
      </c>
      <c r="AB23" s="45">
        <f>LARGE($AA$20:$AA$23,U23)</f>
        <v>64930001883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 x14ac:dyDescent="0.3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 x14ac:dyDescent="0.25">
      <c r="D25" s="251" t="s">
        <v>154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 x14ac:dyDescent="0.3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 x14ac:dyDescent="0.25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 x14ac:dyDescent="0.25">
      <c r="C28" s="45">
        <f>IF(OR(F28="",H28=""),"",IF(F28=H28,1,IF(F28&lt;H28,0,IF(F28-H28&lt;10,2,IF(F28&gt;H28,3,SE)))))</f>
        <v>3</v>
      </c>
      <c r="D28" s="231" t="str">
        <f>V23</f>
        <v>fervedouro spfc</v>
      </c>
      <c r="E28" s="231"/>
      <c r="F28" s="76">
        <v>54</v>
      </c>
      <c r="G28" s="65" t="s">
        <v>17</v>
      </c>
      <c r="H28" s="75">
        <v>28</v>
      </c>
      <c r="I28" s="231" t="str">
        <f>V20</f>
        <v>Aki eh Galo !</v>
      </c>
      <c r="J28" s="231"/>
      <c r="K28" s="231"/>
      <c r="L28" s="231"/>
      <c r="M28" s="231"/>
      <c r="N28" s="231"/>
      <c r="O28" s="231"/>
      <c r="P28" s="231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 x14ac:dyDescent="0.25">
      <c r="C29" s="45">
        <f>IF(OR(F29="",H29=""),"",IF(F29=H29,1,IF(F29&lt;H29,0,IF(F29-H29&lt;10,2,IF(F29&gt;H29,3,SE)))))</f>
        <v>0</v>
      </c>
      <c r="D29" s="231" t="str">
        <f>V22</f>
        <v>Shahade F.C</v>
      </c>
      <c r="E29" s="231"/>
      <c r="F29" s="75">
        <v>19</v>
      </c>
      <c r="G29" s="65" t="s">
        <v>17</v>
      </c>
      <c r="H29" s="76">
        <v>80</v>
      </c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 x14ac:dyDescent="0.3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 x14ac:dyDescent="0.25">
      <c r="C31" s="45" t="str">
        <f>IF(OR(F31="",H31=""),"",IF(F31=H31,1,IF(F31&lt;H31,0,IF(F31-H31&lt;10,2,IF(F31&gt;H31,3,SE)))))</f>
        <v/>
      </c>
      <c r="D31" s="241" t="s">
        <v>155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 x14ac:dyDescent="0.3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45">
        <f>IF(OR(F34="",H34=""),"",IF(F34=H34,1,IF(F34&lt;H34,0,IF(F34-H34&lt;10,2,IF(F34&gt;H34,3,SE)))))</f>
        <v>3</v>
      </c>
      <c r="D34" s="231" t="str">
        <f>V23</f>
        <v>fervedouro spfc</v>
      </c>
      <c r="E34" s="231"/>
      <c r="F34" s="76">
        <v>52</v>
      </c>
      <c r="G34" s="58" t="s">
        <v>17</v>
      </c>
      <c r="H34" s="75">
        <v>26</v>
      </c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 x14ac:dyDescent="0.25">
      <c r="C35" s="45">
        <f>IF(OR(F35="",H35=""),"",IF(F35=H35,1,IF(F35&lt;H35,0,IF(F35-H35&lt;10,2,IF(F35&gt;H35,3,SE)))))</f>
        <v>3</v>
      </c>
      <c r="D35" s="231" t="str">
        <f>V22</f>
        <v>Shahade F.C</v>
      </c>
      <c r="E35" s="231"/>
      <c r="F35" s="76">
        <v>52</v>
      </c>
      <c r="G35" s="58" t="s">
        <v>17</v>
      </c>
      <c r="H35" s="75">
        <v>16</v>
      </c>
      <c r="I35" s="231" t="str">
        <f>V20</f>
        <v>Aki eh Galo !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 x14ac:dyDescent="0.3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 x14ac:dyDescent="0.25">
      <c r="C37" s="45" t="str">
        <f>IF(OR(F37="",H37=""),"",IF(F37=H37,1,IF(F37&lt;H37,0,IF(F37-H37&lt;10,2,IF(F37&gt;H37,3,SE)))))</f>
        <v/>
      </c>
      <c r="D37" s="241" t="s">
        <v>156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 x14ac:dyDescent="0.3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 x14ac:dyDescent="0.25">
      <c r="C40" s="45">
        <f>IF(OR(F40="",H40=""),"",IF(F40=H40,1,IF(F40&lt;H40,0,IF(F40-H40&lt;10,2,IF(F40&gt;H40,3,SE)))))</f>
        <v>0</v>
      </c>
      <c r="D40" s="231" t="str">
        <f>V23</f>
        <v>fervedouro spfc</v>
      </c>
      <c r="E40" s="231"/>
      <c r="F40" s="75">
        <v>43</v>
      </c>
      <c r="G40" s="65" t="s">
        <v>17</v>
      </c>
      <c r="H40" s="76">
        <v>60</v>
      </c>
      <c r="I40" s="231" t="str">
        <f>V22</f>
        <v>Shahade F.C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 x14ac:dyDescent="0.25">
      <c r="C41" s="45">
        <f>IF(OR(F41="",H41=""),"",IF(F41=H41,1,IF(F41&lt;H41,0,IF(F41-H41&lt;10,2,IF(F41&gt;H41,3,SE)))))</f>
        <v>0</v>
      </c>
      <c r="D41" s="231" t="str">
        <f>V21</f>
        <v>hugofluzao</v>
      </c>
      <c r="E41" s="231"/>
      <c r="F41" s="75">
        <v>36</v>
      </c>
      <c r="G41" s="65" t="s">
        <v>17</v>
      </c>
      <c r="H41" s="76">
        <v>47</v>
      </c>
      <c r="I41" s="231" t="str">
        <f>V20</f>
        <v>Aki eh Galo !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 x14ac:dyDescent="0.3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 x14ac:dyDescent="0.25">
      <c r="C43" s="45" t="str">
        <f>IF(OR(F43="",H43=""),"",IF(F43=H43,1,IF(F43&lt;H43,0,IF(F43-H43&lt;10,2,IF(F43&gt;H43,3,SE)))))</f>
        <v/>
      </c>
      <c r="D43" s="241" t="s">
        <v>157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 x14ac:dyDescent="0.3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 x14ac:dyDescent="0.25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 x14ac:dyDescent="0.25">
      <c r="C46" s="45">
        <f>IF(OR(F46="",H46=""),"",IF(F46=H46,1,IF(F46&lt;H46,0,IF(F46-H46&lt;10,2,IF(F46&gt;H46,3,SE)))))</f>
        <v>3</v>
      </c>
      <c r="D46" s="231" t="str">
        <f>V23</f>
        <v>fervedouro spfc</v>
      </c>
      <c r="E46" s="231"/>
      <c r="F46" s="76">
        <v>51</v>
      </c>
      <c r="G46" s="58" t="s">
        <v>17</v>
      </c>
      <c r="H46" s="75">
        <v>28</v>
      </c>
      <c r="I46" s="231" t="str">
        <f>V20</f>
        <v>Aki eh Galo !</v>
      </c>
      <c r="J46" s="231"/>
      <c r="K46" s="231"/>
      <c r="L46" s="231"/>
      <c r="M46" s="231"/>
      <c r="N46" s="231"/>
      <c r="O46" s="231"/>
      <c r="P46" s="231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 x14ac:dyDescent="0.25">
      <c r="C47" s="45">
        <f>IF(OR(F47="",H47=""),"",IF(F47=H47,1,IF(F47&lt;H47,0,IF(F47-H47&lt;10,2,IF(F47&gt;H47,3,SE)))))</f>
        <v>0</v>
      </c>
      <c r="D47" s="231" t="str">
        <f>V22</f>
        <v>Shahade F.C</v>
      </c>
      <c r="E47" s="231"/>
      <c r="F47" s="75">
        <v>28</v>
      </c>
      <c r="G47" s="58" t="s">
        <v>17</v>
      </c>
      <c r="H47" s="76">
        <v>70</v>
      </c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 x14ac:dyDescent="0.3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 x14ac:dyDescent="0.25">
      <c r="C49" s="45" t="str">
        <f>IF(OR(F49="",H49=""),"",IF(F49=H49,1,IF(F49&lt;H49,0,IF(F49-H49&lt;10,2,IF(F49&gt;H49,3,SE)))))</f>
        <v/>
      </c>
      <c r="D49" s="241" t="s">
        <v>158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 x14ac:dyDescent="0.3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 x14ac:dyDescent="0.25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 x14ac:dyDescent="0.25">
      <c r="C52" s="45">
        <f>IF(OR(F52="",H52=""),"",IF(F52=H52,1,IF(F52&lt;H52,0,IF(F52-H52&lt;10,2,IF(F52&gt;H52,3,SE)))))</f>
        <v>0</v>
      </c>
      <c r="D52" s="231" t="str">
        <f>V23</f>
        <v>fervedouro spfc</v>
      </c>
      <c r="E52" s="231"/>
      <c r="F52" s="75">
        <v>45</v>
      </c>
      <c r="G52" s="65" t="s">
        <v>17</v>
      </c>
      <c r="H52" s="76">
        <v>60</v>
      </c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>
        <f>IF(OR(H52="",F52=""),"",IF(H52=F52,1,IF(H52&lt;F52,0,IF(H52-F52&lt;10,2,IF(H52&gt;F52,3,SE)))))</f>
        <v>3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 x14ac:dyDescent="0.25">
      <c r="C53" s="45">
        <f>IF(OR(F53="",H53=""),"",IF(F53=H53,1,IF(F53&lt;H53,0,IF(F53-H53&lt;10,2,IF(F53&gt;H53,3,SE)))))</f>
        <v>0</v>
      </c>
      <c r="D53" s="231" t="str">
        <f>V22</f>
        <v>Shahade F.C</v>
      </c>
      <c r="E53" s="231"/>
      <c r="F53" s="75">
        <v>29</v>
      </c>
      <c r="G53" s="65" t="s">
        <v>17</v>
      </c>
      <c r="H53" s="76">
        <v>49</v>
      </c>
      <c r="I53" s="231" t="str">
        <f>V20</f>
        <v>Aki eh Galo !</v>
      </c>
      <c r="J53" s="231"/>
      <c r="K53" s="231"/>
      <c r="L53" s="231"/>
      <c r="M53" s="231"/>
      <c r="N53" s="231"/>
      <c r="O53" s="231"/>
      <c r="P53" s="231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 x14ac:dyDescent="0.3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 x14ac:dyDescent="0.25">
      <c r="C55" s="45" t="str">
        <f>IF(OR(F55="",H55=""),"",IF(F55=H55,1,IF(F55&lt;H55,0,IF(F55-H55&lt;10,2,IF(F55&gt;H55,3,SE)))))</f>
        <v/>
      </c>
      <c r="D55" s="241" t="s">
        <v>159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 x14ac:dyDescent="0.3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 x14ac:dyDescent="0.25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 x14ac:dyDescent="0.25">
      <c r="C58" s="45" t="str">
        <f>IF(OR(F58="",H58=""),"",IF(F58=H58,1,IF(F58&lt;H58,0,IF(F58-H58&lt;10,2,IF(F58&gt;H58,3,SE)))))</f>
        <v/>
      </c>
      <c r="D58" s="231" t="str">
        <f>V23</f>
        <v>fervedouro spfc</v>
      </c>
      <c r="E58" s="231"/>
      <c r="F58" s="92"/>
      <c r="G58" s="58" t="s">
        <v>17</v>
      </c>
      <c r="H58" s="92"/>
      <c r="I58" s="231" t="str">
        <f>V22</f>
        <v>Shahade F.C</v>
      </c>
      <c r="J58" s="231"/>
      <c r="K58" s="231"/>
      <c r="L58" s="231"/>
      <c r="M58" s="231"/>
      <c r="N58" s="231"/>
      <c r="O58" s="231"/>
      <c r="P58" s="231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 x14ac:dyDescent="0.25">
      <c r="C59" s="45" t="str">
        <f>IF(OR(F59="",H59=""),"",IF(F59=H59,1,IF(F59&lt;H59,0,IF(F59-H59&lt;10,2,IF(F59&gt;H59,3,SE)))))</f>
        <v/>
      </c>
      <c r="D59" s="231" t="str">
        <f>V21</f>
        <v>hugofluzao</v>
      </c>
      <c r="E59" s="231"/>
      <c r="F59" s="92"/>
      <c r="G59" s="58" t="s">
        <v>17</v>
      </c>
      <c r="H59" s="92"/>
      <c r="I59" s="231" t="str">
        <f>V20</f>
        <v>Aki eh Galo !</v>
      </c>
      <c r="J59" s="231"/>
      <c r="K59" s="231"/>
      <c r="L59" s="231"/>
      <c r="M59" s="231"/>
      <c r="N59" s="231"/>
      <c r="O59" s="231"/>
      <c r="P59" s="231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 x14ac:dyDescent="0.3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 x14ac:dyDescent="0.25">
      <c r="C61" s="45" t="str">
        <f>IF(OR(F61="",H61=""),"",IF(F61=H61,1,IF(F61&lt;H61,0,IF(F61-H61&lt;10,2,IF(F61&gt;H61,3,SE)))))</f>
        <v/>
      </c>
      <c r="D61" s="261" t="s">
        <v>117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 x14ac:dyDescent="0.3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 x14ac:dyDescent="0.25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309</v>
      </c>
      <c r="I63" s="397"/>
      <c r="J63" s="396" t="s">
        <v>310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 x14ac:dyDescent="0.25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25">
        <f>VLOOKUP(AC64,$U$63:$AB$67,3)</f>
        <v>13</v>
      </c>
      <c r="G64" s="225"/>
      <c r="H64" s="226">
        <f>VLOOKUP(AC64,$U$63:$AB$67,4)</f>
        <v>285</v>
      </c>
      <c r="I64" s="226"/>
      <c r="J64" s="226">
        <f>VLOOKUP(AC64,$U$63:$AB$67,5)</f>
        <v>194</v>
      </c>
      <c r="K64" s="226"/>
      <c r="L64" s="226">
        <f>VLOOKUP(AC64,$U$63:$AB$67,6)</f>
        <v>91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7</v>
      </c>
      <c r="X64" s="45">
        <f>SUM(H72,H79,H85,H90,H97,H103)</f>
        <v>194</v>
      </c>
      <c r="Y64" s="45">
        <f>SUM(F72,F79,F85,F90,F97,F103)</f>
        <v>217</v>
      </c>
      <c r="Z64" s="45">
        <f>X64-Y64</f>
        <v>-23</v>
      </c>
      <c r="AA64" s="45">
        <f>(W64*10^10)+((Z64+5000)*10^6)+(X64*10)+U64</f>
        <v>74977001941</v>
      </c>
      <c r="AB64" s="45">
        <f>LARGE($AA$64:$AA$67,U64)</f>
        <v>135091002853</v>
      </c>
      <c r="AC64" s="207">
        <f>MATCH(AB64,$AA$64:$AA$67,0)</f>
        <v>3</v>
      </c>
      <c r="AD64" s="45"/>
      <c r="AE64" s="45"/>
    </row>
    <row r="65" spans="3:31" x14ac:dyDescent="0.25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André fogão</v>
      </c>
      <c r="F65" s="225">
        <f>VLOOKUP(AC65,$U$63:$AB$67,3)</f>
        <v>7</v>
      </c>
      <c r="G65" s="225"/>
      <c r="H65" s="226">
        <f>VLOOKUP(AC65,$U$63:$AB$67,4)</f>
        <v>194</v>
      </c>
      <c r="I65" s="226"/>
      <c r="J65" s="226">
        <f>VLOOKUP(AC65,$U$63:$AB$67,5)</f>
        <v>217</v>
      </c>
      <c r="K65" s="226"/>
      <c r="L65" s="226">
        <f>VLOOKUP(AC65,$U$63:$AB$67,6)</f>
        <v>-23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164</v>
      </c>
      <c r="Y65" s="45">
        <f>SUM(F73,F78,H85,F91,F96,H103)</f>
        <v>258</v>
      </c>
      <c r="Z65" s="45">
        <f>X65-Y65</f>
        <v>-94</v>
      </c>
      <c r="AA65" s="45">
        <f>(W65*10^10)+((Z65+5000)*10^6)+(X65*10)+U65</f>
        <v>4906001642</v>
      </c>
      <c r="AB65" s="45">
        <f>LARGE($AA$64:$AA$67,U65)</f>
        <v>74977001941</v>
      </c>
      <c r="AC65" s="207">
        <f>MATCH(AB65,$AA$64:$AA$67,0)</f>
        <v>1</v>
      </c>
      <c r="AD65" s="45"/>
      <c r="AE65" s="45"/>
    </row>
    <row r="66" spans="3:31" x14ac:dyDescent="0.25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Al-Jazira F.c</v>
      </c>
      <c r="F66" s="247">
        <f>VLOOKUP(AC66,$U$63:$AB$67,3)</f>
        <v>6</v>
      </c>
      <c r="G66" s="247"/>
      <c r="H66" s="301">
        <f>VLOOKUP(AC66,$U$63:$AB$67,4)</f>
        <v>228</v>
      </c>
      <c r="I66" s="301"/>
      <c r="J66" s="301">
        <f>VLOOKUP(AC66,$U$63:$AB$67,5)</f>
        <v>202</v>
      </c>
      <c r="K66" s="301"/>
      <c r="L66" s="301">
        <f>VLOOKUP(AC66,$U$63:$AB$67,6)</f>
        <v>26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285</v>
      </c>
      <c r="Y66" s="45">
        <f>SUM(H73,H79,F84,H91,H97,F102)</f>
        <v>194</v>
      </c>
      <c r="Z66" s="45">
        <f>X66-Y66</f>
        <v>91</v>
      </c>
      <c r="AA66" s="45">
        <f>(W66*10^10)+((Z66+5000)*10^6)+(X66*10)+U66</f>
        <v>135091002853</v>
      </c>
      <c r="AB66" s="45">
        <f>LARGE($AA$64:$AA$67,U66)</f>
        <v>65026002284</v>
      </c>
      <c r="AC66" s="207">
        <f>MATCH(AB66,$AA$64:$AA$67,0)</f>
        <v>4</v>
      </c>
      <c r="AD66" s="45"/>
      <c r="AE66" s="45"/>
    </row>
    <row r="67" spans="3:31" x14ac:dyDescent="0.25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7">
        <f>VLOOKUP(AC67,$U$63:$AB$67,3)</f>
        <v>0</v>
      </c>
      <c r="G67" s="247"/>
      <c r="H67" s="301">
        <f>VLOOKUP(AC67,$U$63:$AB$67,4)</f>
        <v>164</v>
      </c>
      <c r="I67" s="301"/>
      <c r="J67" s="301">
        <f>VLOOKUP(AC67,$U$63:$AB$67,5)</f>
        <v>258</v>
      </c>
      <c r="K67" s="301"/>
      <c r="L67" s="301">
        <f>VLOOKUP(AC67,$U$63:$AB$67,6)</f>
        <v>-94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6</v>
      </c>
      <c r="X67" s="45">
        <f>SUM(F72,F78,F84,F90,F96,F102)</f>
        <v>228</v>
      </c>
      <c r="Y67" s="45">
        <f>SUM(H72,H78,H84,H90,H96,H102)</f>
        <v>202</v>
      </c>
      <c r="Z67" s="45">
        <f>X67-Y67</f>
        <v>26</v>
      </c>
      <c r="AA67" s="45">
        <f>(W67*10^10)+((Z67+5000)*10^6)+(X67*10)+U67</f>
        <v>65026002284</v>
      </c>
      <c r="AB67" s="45">
        <f>LARGE($AA$64:$AA$67,U67)</f>
        <v>4906001642</v>
      </c>
      <c r="AC67" s="207">
        <f>MATCH(AB67,$AA$64:$AA$67,0)</f>
        <v>2</v>
      </c>
      <c r="AD67" s="45"/>
      <c r="AE67" s="45"/>
    </row>
    <row r="68" spans="3:31" ht="15.75" thickBot="1" x14ac:dyDescent="0.3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 x14ac:dyDescent="0.25">
      <c r="C69" s="45" t="str">
        <f>IF(OR(F69="",H69=""),"",IF(F69=H69,1,IF(F69&lt;H69,0,IF(F69-H69&lt;10,2,IF(F69&gt;H69,3,SE)))))</f>
        <v/>
      </c>
      <c r="D69" s="251" t="s">
        <v>154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 x14ac:dyDescent="0.3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 x14ac:dyDescent="0.25">
      <c r="C72" s="45">
        <f>IF(OR(F72="",H72=""),"",IF(F72=H72,1,IF(F72&lt;H72,0,IF(F72-H72&lt;10,2,IF(F72&gt;H72,3,SE)))))</f>
        <v>0</v>
      </c>
      <c r="D72" s="231" t="str">
        <f>V67</f>
        <v>Al-Jazira F.c</v>
      </c>
      <c r="E72" s="231"/>
      <c r="F72" s="75">
        <v>43</v>
      </c>
      <c r="G72" s="65" t="s">
        <v>17</v>
      </c>
      <c r="H72" s="76">
        <v>46</v>
      </c>
      <c r="I72" s="231" t="str">
        <f>V64</f>
        <v>André fogão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 x14ac:dyDescent="0.25">
      <c r="C73" s="45">
        <f>IF(OR(F73="",H73=""),"",IF(F73=H73,1,IF(F73&lt;H73,0,IF(F73-H73&lt;10,2,IF(F73&gt;H73,3,SE)))))</f>
        <v>3</v>
      </c>
      <c r="D73" s="231" t="str">
        <f>V66</f>
        <v>Celtic fc 2011</v>
      </c>
      <c r="E73" s="231"/>
      <c r="F73" s="76">
        <v>79</v>
      </c>
      <c r="G73" s="65" t="s">
        <v>17</v>
      </c>
      <c r="H73" s="75">
        <v>50</v>
      </c>
      <c r="I73" s="231" t="str">
        <f>V65</f>
        <v>Diabos Vermelhos SE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 x14ac:dyDescent="0.3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 x14ac:dyDescent="0.25">
      <c r="C75" s="45" t="str">
        <f>IF(OR(F75="",H75=""),"",IF(F75=H75,1,IF(F75&lt;H75,0,IF(F75-H75&lt;10,2,IF(F75&gt;H75,3,SE)))))</f>
        <v/>
      </c>
      <c r="D75" s="241" t="s">
        <v>155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 x14ac:dyDescent="0.3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 x14ac:dyDescent="0.25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 x14ac:dyDescent="0.25">
      <c r="C78" s="45">
        <f>IF(OR(F78="",H78=""),"",IF(F78=H78,1,IF(F78&lt;H78,0,IF(F78-H78&lt;10,2,IF(F78&gt;H78,3,SE)))))</f>
        <v>3</v>
      </c>
      <c r="D78" s="231" t="str">
        <f>V67</f>
        <v>Al-Jazira F.c</v>
      </c>
      <c r="E78" s="231"/>
      <c r="F78" s="76">
        <v>47</v>
      </c>
      <c r="G78" s="58" t="s">
        <v>17</v>
      </c>
      <c r="H78" s="75">
        <v>27</v>
      </c>
      <c r="I78" s="231" t="str">
        <f>V65</f>
        <v>Diabos Vermelhos SE</v>
      </c>
      <c r="J78" s="231"/>
      <c r="K78" s="231"/>
      <c r="L78" s="231"/>
      <c r="M78" s="231"/>
      <c r="N78" s="231"/>
      <c r="O78" s="231"/>
      <c r="P78" s="231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 x14ac:dyDescent="0.25">
      <c r="C79" s="45">
        <f>IF(OR(F79="",H79=""),"",IF(F79=H79,1,IF(F79&lt;H79,0,IF(F79-H79&lt;10,2,IF(F79&gt;H79,3,SE)))))</f>
        <v>3</v>
      </c>
      <c r="D79" s="231" t="str">
        <f>V66</f>
        <v>Celtic fc 2011</v>
      </c>
      <c r="E79" s="231"/>
      <c r="F79" s="76">
        <v>50</v>
      </c>
      <c r="G79" s="58" t="s">
        <v>17</v>
      </c>
      <c r="H79" s="75">
        <v>23</v>
      </c>
      <c r="I79" s="231" t="str">
        <f>V64</f>
        <v>André fogão</v>
      </c>
      <c r="J79" s="231"/>
      <c r="K79" s="231"/>
      <c r="L79" s="231"/>
      <c r="M79" s="231"/>
      <c r="N79" s="231"/>
      <c r="O79" s="231"/>
      <c r="P79" s="231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 x14ac:dyDescent="0.3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 x14ac:dyDescent="0.25">
      <c r="C81" s="45" t="str">
        <f>IF(OR(F81="",H81=""),"",IF(F81=H81,1,IF(F81&lt;H81,0,IF(F81-H81&lt;10,2,IF(F81&gt;H81,3,SE)))))</f>
        <v/>
      </c>
      <c r="D81" s="241" t="s">
        <v>156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 x14ac:dyDescent="0.3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 x14ac:dyDescent="0.25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 x14ac:dyDescent="0.25">
      <c r="C84" s="45">
        <f>IF(OR(F84="",H84=""),"",IF(F84=H84,1,IF(F84&lt;H84,0,IF(F84-H84&lt;10,2,IF(F84&gt;H84,3,SE)))))</f>
        <v>0</v>
      </c>
      <c r="D84" s="231" t="str">
        <f>V67</f>
        <v>Al-Jazira F.c</v>
      </c>
      <c r="E84" s="231"/>
      <c r="F84" s="75">
        <v>54</v>
      </c>
      <c r="G84" s="65" t="s">
        <v>17</v>
      </c>
      <c r="H84" s="76">
        <v>60</v>
      </c>
      <c r="I84" s="231" t="str">
        <f>V66</f>
        <v>Celtic fc 2011</v>
      </c>
      <c r="J84" s="231"/>
      <c r="K84" s="231"/>
      <c r="L84" s="231"/>
      <c r="M84" s="231"/>
      <c r="N84" s="231"/>
      <c r="O84" s="231"/>
      <c r="P84" s="231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 x14ac:dyDescent="0.25">
      <c r="C85" s="45">
        <f>IF(OR(F85="",H85=""),"",IF(F85=H85,1,IF(F85&lt;H85,0,IF(F85-H85&lt;10,2,IF(F85&gt;H85,3,SE)))))</f>
        <v>0</v>
      </c>
      <c r="D85" s="231" t="str">
        <f>V65</f>
        <v>Diabos Vermelhos SE</v>
      </c>
      <c r="E85" s="231"/>
      <c r="F85" s="75">
        <v>24</v>
      </c>
      <c r="G85" s="65" t="s">
        <v>17</v>
      </c>
      <c r="H85" s="76">
        <v>52</v>
      </c>
      <c r="I85" s="231" t="str">
        <f>V64</f>
        <v>André fogão</v>
      </c>
      <c r="J85" s="231"/>
      <c r="K85" s="231"/>
      <c r="L85" s="231"/>
      <c r="M85" s="231"/>
      <c r="N85" s="231"/>
      <c r="O85" s="231"/>
      <c r="P85" s="231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 x14ac:dyDescent="0.3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 x14ac:dyDescent="0.25">
      <c r="C87" s="45" t="str">
        <f>IF(OR(F87="",H87=""),"",IF(F87=H87,1,IF(F87&lt;H87,0,IF(F87-H87&lt;10,2,IF(F87&gt;H87,3,SE)))))</f>
        <v/>
      </c>
      <c r="D87" s="241" t="s">
        <v>157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 x14ac:dyDescent="0.3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 x14ac:dyDescent="0.25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 x14ac:dyDescent="0.25">
      <c r="C90" s="45">
        <f>IF(OR(F90="",H90=""),"",IF(F90=H90,1,IF(F90&lt;H90,0,IF(F90-H90&lt;10,2,IF(F90&gt;H90,3,SE)))))</f>
        <v>0</v>
      </c>
      <c r="D90" s="231" t="str">
        <f>V67</f>
        <v>Al-Jazira F.c</v>
      </c>
      <c r="E90" s="231"/>
      <c r="F90" s="75">
        <v>39</v>
      </c>
      <c r="G90" s="65" t="s">
        <v>17</v>
      </c>
      <c r="H90" s="76">
        <v>40</v>
      </c>
      <c r="I90" s="231" t="str">
        <f>V64</f>
        <v>André fogão</v>
      </c>
      <c r="J90" s="231"/>
      <c r="K90" s="231"/>
      <c r="L90" s="231"/>
      <c r="M90" s="231"/>
      <c r="N90" s="231"/>
      <c r="O90" s="231"/>
      <c r="P90" s="231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 x14ac:dyDescent="0.25">
      <c r="C91" s="45">
        <f>IF(OR(F91="",H91=""),"",IF(F91=H91,1,IF(F91&lt;H91,0,IF(F91-H91&lt;10,2,IF(F91&gt;H91,3,SE)))))</f>
        <v>2</v>
      </c>
      <c r="D91" s="231" t="str">
        <f>V66</f>
        <v>Celtic fc 2011</v>
      </c>
      <c r="E91" s="231"/>
      <c r="F91" s="76">
        <v>35</v>
      </c>
      <c r="G91" s="65" t="s">
        <v>17</v>
      </c>
      <c r="H91" s="75">
        <v>34</v>
      </c>
      <c r="I91" s="231" t="str">
        <f>V65</f>
        <v>Diabos Vermelhos SE</v>
      </c>
      <c r="J91" s="231"/>
      <c r="K91" s="231"/>
      <c r="L91" s="231"/>
      <c r="M91" s="231"/>
      <c r="N91" s="231"/>
      <c r="O91" s="231"/>
      <c r="P91" s="231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 x14ac:dyDescent="0.3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 x14ac:dyDescent="0.25">
      <c r="C93" s="45" t="str">
        <f>IF(OR(F93="",H93=""),"",IF(F93=H93,1,IF(F93&lt;H93,0,IF(F93-H93&lt;10,2,IF(F93&gt;H93,3,SE)))))</f>
        <v/>
      </c>
      <c r="D93" s="241" t="s">
        <v>158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 x14ac:dyDescent="0.3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 x14ac:dyDescent="0.25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 x14ac:dyDescent="0.25">
      <c r="C96" s="45">
        <f>IF(OR(F96="",H96=""),"",IF(F96=H96,1,IF(F96&lt;H96,0,IF(F96-H96&lt;10,2,IF(F96&gt;H96,3,SE)))))</f>
        <v>3</v>
      </c>
      <c r="D96" s="231" t="str">
        <f>V67</f>
        <v>Al-Jazira F.c</v>
      </c>
      <c r="E96" s="231"/>
      <c r="F96" s="76">
        <v>45</v>
      </c>
      <c r="G96" s="65" t="s">
        <v>17</v>
      </c>
      <c r="H96" s="75">
        <v>29</v>
      </c>
      <c r="I96" s="231" t="str">
        <f>V65</f>
        <v>Diabos Vermelhos SE</v>
      </c>
      <c r="J96" s="231"/>
      <c r="K96" s="231"/>
      <c r="L96" s="231"/>
      <c r="M96" s="231"/>
      <c r="N96" s="231"/>
      <c r="O96" s="231"/>
      <c r="P96" s="231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 x14ac:dyDescent="0.25">
      <c r="C97" s="45">
        <f>IF(OR(F97="",H97=""),"",IF(F97=H97,1,IF(F97&lt;H97,0,IF(F97-H97&lt;10,2,IF(F97&gt;H97,3,SE)))))</f>
        <v>3</v>
      </c>
      <c r="D97" s="231" t="str">
        <f>V66</f>
        <v>Celtic fc 2011</v>
      </c>
      <c r="E97" s="231"/>
      <c r="F97" s="76">
        <v>61</v>
      </c>
      <c r="G97" s="65" t="s">
        <v>17</v>
      </c>
      <c r="H97" s="75">
        <v>33</v>
      </c>
      <c r="I97" s="231" t="str">
        <f>V64</f>
        <v>André fogão</v>
      </c>
      <c r="J97" s="231"/>
      <c r="K97" s="231"/>
      <c r="L97" s="231"/>
      <c r="M97" s="231"/>
      <c r="N97" s="231"/>
      <c r="O97" s="231"/>
      <c r="P97" s="231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 x14ac:dyDescent="0.3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 x14ac:dyDescent="0.25">
      <c r="C99" s="45" t="str">
        <f>IF(OR(F99="",H99=""),"",IF(F99=H99,1,IF(F99&lt;H99,0,IF(F99-H99&lt;10,2,IF(F99&gt;H99,3,SE)))))</f>
        <v/>
      </c>
      <c r="D99" s="241" t="s">
        <v>159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 x14ac:dyDescent="0.3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 x14ac:dyDescent="0.25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 x14ac:dyDescent="0.25">
      <c r="C102" s="45" t="str">
        <f>IF(OR(F102="",H102=""),"",IF(F102=H102,1,IF(F102&lt;H102,0,IF(F102-H102&lt;10,2,IF(F102&gt;H102,3,SE)))))</f>
        <v/>
      </c>
      <c r="D102" s="231" t="str">
        <f>V67</f>
        <v>Al-Jazira F.c</v>
      </c>
      <c r="E102" s="231"/>
      <c r="F102" s="92"/>
      <c r="G102" s="65" t="s">
        <v>17</v>
      </c>
      <c r="H102" s="92"/>
      <c r="I102" s="231" t="str">
        <f>V66</f>
        <v>Celtic fc 2011</v>
      </c>
      <c r="J102" s="231"/>
      <c r="K102" s="231"/>
      <c r="L102" s="231"/>
      <c r="M102" s="231"/>
      <c r="N102" s="231"/>
      <c r="O102" s="231"/>
      <c r="P102" s="231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 x14ac:dyDescent="0.25">
      <c r="C103" s="45" t="str">
        <f>IF(OR(F103="",H103=""),"",IF(F103=H103,1,IF(F103&lt;H103,0,IF(F103-H103&lt;10,2,IF(F103&gt;H103,3,SE)))))</f>
        <v/>
      </c>
      <c r="D103" s="231" t="str">
        <f>V65</f>
        <v>Diabos Vermelhos SE</v>
      </c>
      <c r="E103" s="231"/>
      <c r="F103" s="92"/>
      <c r="G103" s="65" t="s">
        <v>17</v>
      </c>
      <c r="H103" s="92"/>
      <c r="I103" s="231" t="str">
        <f>V64</f>
        <v>André fogão</v>
      </c>
      <c r="J103" s="231"/>
      <c r="K103" s="231"/>
      <c r="L103" s="231"/>
      <c r="M103" s="231"/>
      <c r="N103" s="231"/>
      <c r="O103" s="231"/>
      <c r="P103" s="231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 x14ac:dyDescent="0.3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 x14ac:dyDescent="0.25">
      <c r="C105" s="45" t="str">
        <f>IF(OR(F105="",H105=""),"",IF(F105=H105,1,IF(F105&lt;H105,0,IF(F105-H105&lt;10,2,IF(F105&gt;H105,3,SE)))))</f>
        <v/>
      </c>
      <c r="D105" s="261" t="s">
        <v>122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 x14ac:dyDescent="0.3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 x14ac:dyDescent="0.25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311</v>
      </c>
      <c r="I107" s="397"/>
      <c r="J107" s="396" t="s">
        <v>310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 x14ac:dyDescent="0.25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25">
        <f>VLOOKUP(AC108,$U$107:$AB$111,3)</f>
        <v>13</v>
      </c>
      <c r="G108" s="225"/>
      <c r="H108" s="226">
        <f>VLOOKUP(AC108,$U$107:$AB$111,4)</f>
        <v>253</v>
      </c>
      <c r="I108" s="226"/>
      <c r="J108" s="226">
        <f>VLOOKUP(AC108,$U$107:$AB$111,5)</f>
        <v>188</v>
      </c>
      <c r="K108" s="226"/>
      <c r="L108" s="226">
        <f>VLOOKUP(AC108,$U$107:$AB$111,6)</f>
        <v>65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6</v>
      </c>
      <c r="X108" s="45">
        <f>SUM(H116,H123,H129,H134,H141,H147)</f>
        <v>235</v>
      </c>
      <c r="Y108" s="45">
        <f>SUM(F116,F123,F129,F134,F141,F147)</f>
        <v>237</v>
      </c>
      <c r="Z108" s="45">
        <f>X108-Y108</f>
        <v>-2</v>
      </c>
      <c r="AA108" s="45">
        <f>(W108*10^10)+((Z108+5000)*10^6)+(X108*10)+U108</f>
        <v>64998002351</v>
      </c>
      <c r="AB108" s="45">
        <f>LARGE($AA$108:$AA$111,U108)</f>
        <v>135065002532</v>
      </c>
      <c r="AC108" s="64">
        <f>MATCH(AB108,$AA$108:$AA$111,0)</f>
        <v>2</v>
      </c>
      <c r="AD108" s="45"/>
      <c r="AE108" s="45"/>
    </row>
    <row r="109" spans="3:31" x14ac:dyDescent="0.25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25">
        <f>VLOOKUP(AC109,$U$107:$AB$111,3)</f>
        <v>6</v>
      </c>
      <c r="G109" s="225"/>
      <c r="H109" s="226">
        <f>VLOOKUP(AC109,$U$107:$AB$111,4)</f>
        <v>235</v>
      </c>
      <c r="I109" s="226"/>
      <c r="J109" s="226">
        <f>VLOOKUP(AC109,$U$107:$AB$111,5)</f>
        <v>237</v>
      </c>
      <c r="K109" s="226"/>
      <c r="L109" s="226">
        <f>VLOOKUP(AC109,$U$107:$AB$111,6)</f>
        <v>-2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253</v>
      </c>
      <c r="Y109" s="45">
        <f>SUM(F117,F122,H129,F135,F140,H147)</f>
        <v>188</v>
      </c>
      <c r="Z109" s="45">
        <f>X109-Y109</f>
        <v>65</v>
      </c>
      <c r="AA109" s="45">
        <f>(W109*10^10)+((Z109+5000)*10^6)+(X109*10)+U109</f>
        <v>135065002532</v>
      </c>
      <c r="AB109" s="45">
        <f>LARGE($AA$108:$AA$111,U109)</f>
        <v>64998002351</v>
      </c>
      <c r="AC109" s="64">
        <f>MATCH(AB109,$AA$108:$AA$111,0)</f>
        <v>1</v>
      </c>
      <c r="AD109" s="45"/>
      <c r="AE109" s="45"/>
    </row>
    <row r="110" spans="3:31" x14ac:dyDescent="0.25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7">
        <f>VLOOKUP(AC110,$U$107:$AB$111,3)</f>
        <v>5</v>
      </c>
      <c r="G110" s="247"/>
      <c r="H110" s="301">
        <f>VLOOKUP(AC110,$U$107:$AB$111,4)</f>
        <v>255</v>
      </c>
      <c r="I110" s="301"/>
      <c r="J110" s="301">
        <f>VLOOKUP(AC110,$U$107:$AB$111,5)</f>
        <v>273</v>
      </c>
      <c r="K110" s="301"/>
      <c r="L110" s="301">
        <f>VLOOKUP(AC110,$U$107:$AB$111,6)</f>
        <v>-18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232</v>
      </c>
      <c r="Y110" s="45">
        <f>SUM(H117,H123,F128,H135,H141,F146)</f>
        <v>277</v>
      </c>
      <c r="Z110" s="45">
        <f>X110-Y110</f>
        <v>-45</v>
      </c>
      <c r="AA110" s="45">
        <f>(W110*10^10)+((Z110+5000)*10^6)+(X110*10)+U110</f>
        <v>14955002323</v>
      </c>
      <c r="AB110" s="45">
        <f>LARGE($AA$108:$AA$111,U110)</f>
        <v>54982002554</v>
      </c>
      <c r="AC110" s="64">
        <f>MATCH(AB110,$AA$108:$AA$111,0)</f>
        <v>4</v>
      </c>
      <c r="AD110" s="45"/>
      <c r="AE110" s="45"/>
    </row>
    <row r="111" spans="3:31" x14ac:dyDescent="0.25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7">
        <f>VLOOKUP(AC111,$U$107:$AB$111,3)</f>
        <v>1</v>
      </c>
      <c r="G111" s="247"/>
      <c r="H111" s="301">
        <f>VLOOKUP(AC111,$U$107:$AB$111,4)</f>
        <v>232</v>
      </c>
      <c r="I111" s="301"/>
      <c r="J111" s="301">
        <f>VLOOKUP(AC111,$U$107:$AB$111,5)</f>
        <v>277</v>
      </c>
      <c r="K111" s="301"/>
      <c r="L111" s="301">
        <f>VLOOKUP(AC111,$U$107:$AB$111,6)</f>
        <v>-45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5</v>
      </c>
      <c r="X111" s="45">
        <f>SUM(F116,F122,F128,F134,F140,F146)</f>
        <v>255</v>
      </c>
      <c r="Y111" s="45">
        <f>SUM(H116,H122,H128,H134,H140,H146)</f>
        <v>273</v>
      </c>
      <c r="Z111" s="45">
        <f>X111-Y111</f>
        <v>-18</v>
      </c>
      <c r="AA111" s="45">
        <f>(W111*10^10)+((Z111+5000)*10^6)+(X111*10)+U111</f>
        <v>54982002554</v>
      </c>
      <c r="AB111" s="45">
        <f>LARGE($AA$108:$AA$111,U111)</f>
        <v>14955002323</v>
      </c>
      <c r="AC111" s="64">
        <f>MATCH(AB111,$AA$108:$AA$111,0)</f>
        <v>3</v>
      </c>
      <c r="AD111" s="45"/>
      <c r="AE111" s="45"/>
    </row>
    <row r="112" spans="3:31" ht="15.75" thickBot="1" x14ac:dyDescent="0.3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x14ac:dyDescent="0.25">
      <c r="C113" s="45" t="str">
        <f>IF(OR(F113="",H113=""),"",IF(F113=H113,1,IF(F113&lt;H113,0,IF(F113-H113&lt;10,2,IF(F113&gt;H113,3,SE)))))</f>
        <v/>
      </c>
      <c r="D113" s="251" t="s">
        <v>154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 x14ac:dyDescent="0.3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x14ac:dyDescent="0.25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x14ac:dyDescent="0.25">
      <c r="C116" s="45">
        <f>IF(OR(F116="",H116=""),"",IF(F116=H116,1,IF(F116&lt;H116,0,IF(F116-H116&lt;10,2,IF(F116&gt;H116,3,SE)))))</f>
        <v>0</v>
      </c>
      <c r="D116" s="231" t="str">
        <f>V111</f>
        <v>E-FIT</v>
      </c>
      <c r="E116" s="231"/>
      <c r="F116" s="75">
        <v>52</v>
      </c>
      <c r="G116" s="65" t="s">
        <v>17</v>
      </c>
      <c r="H116" s="76">
        <v>76</v>
      </c>
      <c r="I116" s="231" t="str">
        <f>V108</f>
        <v>Levi*s FC 10</v>
      </c>
      <c r="J116" s="231"/>
      <c r="K116" s="231"/>
      <c r="L116" s="231"/>
      <c r="M116" s="231"/>
      <c r="N116" s="231"/>
      <c r="O116" s="231"/>
      <c r="P116" s="231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x14ac:dyDescent="0.25">
      <c r="C117" s="45">
        <f>IF(OR(F117="",H117=""),"",IF(F117=H117,1,IF(F117&lt;H117,0,IF(F117-H117&lt;10,2,IF(F117&gt;H117,3,SE)))))</f>
        <v>0</v>
      </c>
      <c r="D117" s="231" t="str">
        <f>V110</f>
        <v>Moneta Zero FC</v>
      </c>
      <c r="E117" s="231"/>
      <c r="F117" s="75">
        <v>47</v>
      </c>
      <c r="G117" s="65" t="s">
        <v>17</v>
      </c>
      <c r="H117" s="76">
        <v>50</v>
      </c>
      <c r="I117" s="231" t="str">
        <f>V109</f>
        <v>Jero FC</v>
      </c>
      <c r="J117" s="231"/>
      <c r="K117" s="231"/>
      <c r="L117" s="231"/>
      <c r="M117" s="231"/>
      <c r="N117" s="231"/>
      <c r="O117" s="231"/>
      <c r="P117" s="231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 x14ac:dyDescent="0.3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x14ac:dyDescent="0.25">
      <c r="C119" s="45" t="str">
        <f>IF(OR(F119="",H119=""),"",IF(F119=H119,1,IF(F119&lt;H119,0,IF(F119-H119&lt;10,2,IF(F119&gt;H119,3,SE)))))</f>
        <v/>
      </c>
      <c r="D119" s="241" t="s">
        <v>155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 x14ac:dyDescent="0.3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x14ac:dyDescent="0.25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x14ac:dyDescent="0.25">
      <c r="C122" s="45">
        <f>IF(OR(F122="",H122=""),"",IF(F122=H122,1,IF(F122&lt;H122,0,IF(F122-H122&lt;10,2,IF(F122&gt;H122,3,SE)))))</f>
        <v>0</v>
      </c>
      <c r="D122" s="231" t="str">
        <f>V111</f>
        <v>E-FIT</v>
      </c>
      <c r="E122" s="231"/>
      <c r="F122" s="75">
        <v>34</v>
      </c>
      <c r="G122" s="58" t="s">
        <v>17</v>
      </c>
      <c r="H122" s="76">
        <v>37</v>
      </c>
      <c r="I122" s="231" t="str">
        <f>V109</f>
        <v>Jero FC</v>
      </c>
      <c r="J122" s="231"/>
      <c r="K122" s="231"/>
      <c r="L122" s="231"/>
      <c r="M122" s="231"/>
      <c r="N122" s="231"/>
      <c r="O122" s="231"/>
      <c r="P122" s="231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x14ac:dyDescent="0.25">
      <c r="C123" s="45">
        <f>IF(OR(F123="",H123=""),"",IF(F123=H123,1,IF(F123&lt;H123,0,IF(F123-H123&lt;10,2,IF(F123&gt;H123,3,SE)))))</f>
        <v>0</v>
      </c>
      <c r="D123" s="231" t="str">
        <f>V110</f>
        <v>Moneta Zero FC</v>
      </c>
      <c r="E123" s="231"/>
      <c r="F123" s="75">
        <v>32</v>
      </c>
      <c r="G123" s="58" t="s">
        <v>17</v>
      </c>
      <c r="H123" s="76">
        <v>40</v>
      </c>
      <c r="I123" s="231" t="str">
        <f>V108</f>
        <v>Levi*s FC 10</v>
      </c>
      <c r="J123" s="231"/>
      <c r="K123" s="231"/>
      <c r="L123" s="231"/>
      <c r="M123" s="231"/>
      <c r="N123" s="231"/>
      <c r="O123" s="231"/>
      <c r="P123" s="231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 x14ac:dyDescent="0.3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x14ac:dyDescent="0.25">
      <c r="C125" s="45" t="str">
        <f>IF(OR(F125="",H125=""),"",IF(F125=H125,1,IF(F125&lt;H125,0,IF(F125-H125&lt;10,2,IF(F125&gt;H125,3,SE)))))</f>
        <v/>
      </c>
      <c r="D125" s="241" t="s">
        <v>156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 x14ac:dyDescent="0.3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x14ac:dyDescent="0.25">
      <c r="C128" s="45">
        <f>IF(OR(F128="",H128=""),"",IF(F128=H128,1,IF(F128&lt;H128,0,IF(F128-H128&lt;10,2,IF(F128&gt;H128,3,SE)))))</f>
        <v>2</v>
      </c>
      <c r="D128" s="231" t="str">
        <f>V111</f>
        <v>E-FIT</v>
      </c>
      <c r="E128" s="231"/>
      <c r="F128" s="76">
        <v>79</v>
      </c>
      <c r="G128" s="65" t="s">
        <v>17</v>
      </c>
      <c r="H128" s="75">
        <v>74</v>
      </c>
      <c r="I128" s="231" t="str">
        <f>V110</f>
        <v>Moneta Zero FC</v>
      </c>
      <c r="J128" s="231"/>
      <c r="K128" s="231"/>
      <c r="L128" s="231"/>
      <c r="M128" s="231"/>
      <c r="N128" s="231"/>
      <c r="O128" s="231"/>
      <c r="P128" s="231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x14ac:dyDescent="0.25">
      <c r="C129" s="45">
        <f>IF(OR(F129="",H129=""),"",IF(F129=H129,1,IF(F129&lt;H129,0,IF(F129-H129&lt;10,2,IF(F129&gt;H129,3,SE)))))</f>
        <v>3</v>
      </c>
      <c r="D129" s="231" t="str">
        <f>V109</f>
        <v>Jero FC</v>
      </c>
      <c r="E129" s="231"/>
      <c r="F129" s="76">
        <v>53</v>
      </c>
      <c r="G129" s="65" t="s">
        <v>17</v>
      </c>
      <c r="H129" s="75">
        <v>38</v>
      </c>
      <c r="I129" s="231" t="str">
        <f>V108</f>
        <v>Levi*s FC 10</v>
      </c>
      <c r="J129" s="231"/>
      <c r="K129" s="231"/>
      <c r="L129" s="231"/>
      <c r="M129" s="231"/>
      <c r="N129" s="231"/>
      <c r="O129" s="231"/>
      <c r="P129" s="231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 x14ac:dyDescent="0.3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x14ac:dyDescent="0.25">
      <c r="C131" s="45" t="str">
        <f>IF(OR(F131="",H131=""),"",IF(F131=H131,1,IF(F131&lt;H131,0,IF(F131-H131&lt;10,2,IF(F131&gt;H131,3,SE)))))</f>
        <v/>
      </c>
      <c r="D131" s="241" t="s">
        <v>157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 x14ac:dyDescent="0.3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x14ac:dyDescent="0.25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x14ac:dyDescent="0.25">
      <c r="C134" s="45">
        <f>IF(OR(F134="",H134=""),"",IF(F134=H134,1,IF(F134&lt;H134,0,IF(F134-H134&lt;10,2,IF(F134&gt;H134,3,SE)))))</f>
        <v>3</v>
      </c>
      <c r="D134" s="231" t="str">
        <f>V111</f>
        <v>E-FIT</v>
      </c>
      <c r="E134" s="231"/>
      <c r="F134" s="76">
        <v>56</v>
      </c>
      <c r="G134" s="65" t="s">
        <v>17</v>
      </c>
      <c r="H134" s="75">
        <v>37</v>
      </c>
      <c r="I134" s="231" t="str">
        <f>V108</f>
        <v>Levi*s FC 10</v>
      </c>
      <c r="J134" s="231"/>
      <c r="K134" s="231"/>
      <c r="L134" s="231"/>
      <c r="M134" s="231"/>
      <c r="N134" s="231"/>
      <c r="O134" s="231"/>
      <c r="P134" s="231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x14ac:dyDescent="0.25">
      <c r="C135" s="45">
        <f>IF(OR(F135="",H135=""),"",IF(F135=H135,1,IF(F135&lt;H135,0,IF(F135-H135&lt;10,2,IF(F135&gt;H135,3,SE)))))</f>
        <v>0</v>
      </c>
      <c r="D135" s="231" t="str">
        <f>V110</f>
        <v>Moneta Zero FC</v>
      </c>
      <c r="E135" s="231"/>
      <c r="F135" s="75">
        <v>35</v>
      </c>
      <c r="G135" s="65" t="s">
        <v>17</v>
      </c>
      <c r="H135" s="76">
        <v>64</v>
      </c>
      <c r="I135" s="231" t="str">
        <f>V109</f>
        <v>Jero FC</v>
      </c>
      <c r="J135" s="231"/>
      <c r="K135" s="231"/>
      <c r="L135" s="231"/>
      <c r="M135" s="231"/>
      <c r="N135" s="231"/>
      <c r="O135" s="231"/>
      <c r="P135" s="231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 x14ac:dyDescent="0.3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x14ac:dyDescent="0.25">
      <c r="C137" s="45" t="str">
        <f>IF(OR(F137="",H137=""),"",IF(F137=H137,1,IF(F137&lt;H137,0,IF(F137-H137&lt;10,2,IF(F137&gt;H137,3,SE)))))</f>
        <v/>
      </c>
      <c r="D137" s="241" t="s">
        <v>158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 x14ac:dyDescent="0.3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 x14ac:dyDescent="0.25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 x14ac:dyDescent="0.25">
      <c r="C140" s="45">
        <f>IF(OR(F140="",H140=""),"",IF(F140=H140,1,IF(F140&lt;H140,0,IF(F140-H140&lt;10,2,IF(F140&gt;H140,3,SE)))))</f>
        <v>0</v>
      </c>
      <c r="D140" s="231" t="str">
        <f>V111</f>
        <v>E-FIT</v>
      </c>
      <c r="E140" s="231"/>
      <c r="F140" s="75">
        <v>34</v>
      </c>
      <c r="G140" s="65" t="s">
        <v>17</v>
      </c>
      <c r="H140" s="76">
        <v>49</v>
      </c>
      <c r="I140" s="231" t="str">
        <f>V109</f>
        <v>Jero FC</v>
      </c>
      <c r="J140" s="231"/>
      <c r="K140" s="231"/>
      <c r="L140" s="231"/>
      <c r="M140" s="231"/>
      <c r="N140" s="231"/>
      <c r="O140" s="231"/>
      <c r="P140" s="231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x14ac:dyDescent="0.25">
      <c r="C141" s="45">
        <f>IF(OR(F141="",H141=""),"",IF(F141=H141,1,IF(F141&lt;H141,0,IF(F141-H141&lt;10,2,IF(F141&gt;H141,3,SE)))))</f>
        <v>1</v>
      </c>
      <c r="D141" s="231" t="str">
        <f>V110</f>
        <v>Moneta Zero FC</v>
      </c>
      <c r="E141" s="231"/>
      <c r="F141" s="75">
        <v>44</v>
      </c>
      <c r="G141" s="65" t="s">
        <v>17</v>
      </c>
      <c r="H141" s="75">
        <v>44</v>
      </c>
      <c r="I141" s="231" t="str">
        <f>V108</f>
        <v>Levi*s FC 10</v>
      </c>
      <c r="J141" s="231"/>
      <c r="K141" s="231"/>
      <c r="L141" s="231"/>
      <c r="M141" s="231"/>
      <c r="N141" s="231"/>
      <c r="O141" s="231"/>
      <c r="P141" s="231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 x14ac:dyDescent="0.3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 x14ac:dyDescent="0.25">
      <c r="C143" s="45" t="str">
        <f>IF(OR(F143="",H143=""),"",IF(F143=H143,1,IF(F143&lt;H143,0,IF(F143-H143&lt;10,2,IF(F143&gt;H143,3,SE)))))</f>
        <v/>
      </c>
      <c r="D143" s="241" t="s">
        <v>159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 x14ac:dyDescent="0.3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 x14ac:dyDescent="0.25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 x14ac:dyDescent="0.25">
      <c r="C146" s="45" t="str">
        <f>IF(OR(F146="",H146=""),"",IF(F146=H146,1,IF(F146&lt;H146,0,IF(F146-H146&lt;10,2,IF(F146&gt;H146,3,SE)))))</f>
        <v/>
      </c>
      <c r="D146" s="231" t="str">
        <f>V111</f>
        <v>E-FIT</v>
      </c>
      <c r="E146" s="231"/>
      <c r="F146" s="92"/>
      <c r="G146" s="65" t="s">
        <v>17</v>
      </c>
      <c r="H146" s="92"/>
      <c r="I146" s="231" t="str">
        <f>V110</f>
        <v>Moneta Zero FC</v>
      </c>
      <c r="J146" s="231"/>
      <c r="K146" s="231"/>
      <c r="L146" s="231"/>
      <c r="M146" s="231"/>
      <c r="N146" s="231"/>
      <c r="O146" s="231"/>
      <c r="P146" s="231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 x14ac:dyDescent="0.25">
      <c r="C147" s="45" t="str">
        <f>IF(OR(F147="",H147=""),"",IF(F147=H147,1,IF(F147&lt;H147,0,IF(F147-H147&lt;10,2,IF(F147&gt;H147,3,SE)))))</f>
        <v/>
      </c>
      <c r="D147" s="231" t="str">
        <f>V109</f>
        <v>Jero FC</v>
      </c>
      <c r="E147" s="231"/>
      <c r="F147" s="92"/>
      <c r="G147" s="65" t="s">
        <v>17</v>
      </c>
      <c r="H147" s="92"/>
      <c r="I147" s="231" t="str">
        <f>V108</f>
        <v>Levi*s FC 10</v>
      </c>
      <c r="J147" s="231"/>
      <c r="K147" s="231"/>
      <c r="L147" s="231"/>
      <c r="M147" s="231"/>
      <c r="N147" s="231"/>
      <c r="O147" s="231"/>
      <c r="P147" s="231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 x14ac:dyDescent="0.3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 x14ac:dyDescent="0.25">
      <c r="C149" s="45" t="str">
        <f>IF(OR(F149="",H149=""),"",IF(F149=H149,1,IF(F149&lt;H149,0,IF(F149-H149&lt;10,2,IF(F149&gt;H149,3,SE)))))</f>
        <v/>
      </c>
      <c r="D149" s="261" t="s">
        <v>123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 x14ac:dyDescent="0.3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 x14ac:dyDescent="0.25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309</v>
      </c>
      <c r="I151" s="397"/>
      <c r="J151" s="396" t="s">
        <v>310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 x14ac:dyDescent="0.25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MagoLitos F.C</v>
      </c>
      <c r="F152" s="225">
        <f>VLOOKUP(AC152,$U$151:$AB$155,3)</f>
        <v>11</v>
      </c>
      <c r="G152" s="225"/>
      <c r="H152" s="226">
        <f>VLOOKUP(AC152,$U$151:$AB$155,4)</f>
        <v>333</v>
      </c>
      <c r="I152" s="226"/>
      <c r="J152" s="226">
        <f>VLOOKUP(AC152,$U$151:$AB$155,5)</f>
        <v>294</v>
      </c>
      <c r="K152" s="226"/>
      <c r="L152" s="226">
        <f>VLOOKUP(AC152,$U$151:$AB$155,6)</f>
        <v>39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350</v>
      </c>
      <c r="Y152" s="45">
        <f>SUM(F160,F167,F173,F178,F185,F191)</f>
        <v>319</v>
      </c>
      <c r="Z152" s="45">
        <f>X152-Y152</f>
        <v>31</v>
      </c>
      <c r="AA152" s="45">
        <f>(W152*10^10)+((Z152+5000)*10^6)+(X152*10)+U152</f>
        <v>65031003501</v>
      </c>
      <c r="AB152" s="45">
        <f>LARGE($AA$152:$AA$155,U152)</f>
        <v>115039003333</v>
      </c>
      <c r="AC152" s="64">
        <f>MATCH(AB152,$AA$152:$AA$155,0)</f>
        <v>3</v>
      </c>
      <c r="AD152" s="45"/>
      <c r="AE152" s="45"/>
    </row>
    <row r="153" spans="3:31" x14ac:dyDescent="0.25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EFIPAC</v>
      </c>
      <c r="F153" s="225">
        <f>VLOOKUP(AC153,$U$151:$AB$155,3)</f>
        <v>10</v>
      </c>
      <c r="G153" s="225"/>
      <c r="H153" s="226">
        <f>VLOOKUP(AC153,$U$151:$AB$155,4)</f>
        <v>299</v>
      </c>
      <c r="I153" s="226"/>
      <c r="J153" s="226">
        <f>VLOOKUP(AC153,$U$151:$AB$155,5)</f>
        <v>283</v>
      </c>
      <c r="K153" s="226"/>
      <c r="L153" s="226">
        <f>VLOOKUP(AC153,$U$151:$AB$155,6)</f>
        <v>16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0</v>
      </c>
      <c r="X153" s="45">
        <f>SUM(H161,H166,F173,H179,H184,F191)</f>
        <v>238</v>
      </c>
      <c r="Y153" s="45">
        <f>SUM(F161,F166,H173,F179,F184,H191)</f>
        <v>324</v>
      </c>
      <c r="Z153" s="45">
        <f>X153-Y153</f>
        <v>-86</v>
      </c>
      <c r="AA153" s="45">
        <f>(W153*10^10)+((Z153+5000)*10^6)+(X153*10)+U153</f>
        <v>4914002382</v>
      </c>
      <c r="AB153" s="45">
        <f>LARGE($AA$152:$AA$155,U153)</f>
        <v>105016002994</v>
      </c>
      <c r="AC153" s="64">
        <f>MATCH(AB153,$AA$152:$AA$155,0)</f>
        <v>4</v>
      </c>
      <c r="AD153" s="45"/>
      <c r="AE153" s="45"/>
    </row>
    <row r="154" spans="3:31" x14ac:dyDescent="0.25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47">
        <f>VLOOKUP(AC154,$U$151:$AB$155,3)</f>
        <v>6</v>
      </c>
      <c r="G154" s="247"/>
      <c r="H154" s="301">
        <f>VLOOKUP(AC154,$U$151:$AB$155,4)</f>
        <v>350</v>
      </c>
      <c r="I154" s="301"/>
      <c r="J154" s="301">
        <f>VLOOKUP(AC154,$U$151:$AB$155,5)</f>
        <v>319</v>
      </c>
      <c r="K154" s="301"/>
      <c r="L154" s="301">
        <f>VLOOKUP(AC154,$U$151:$AB$155,6)</f>
        <v>31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333</v>
      </c>
      <c r="Y154" s="45">
        <f>SUM(H161,H167,F172,H179,H185,F190)</f>
        <v>294</v>
      </c>
      <c r="Z154" s="45">
        <f>X154-Y154</f>
        <v>39</v>
      </c>
      <c r="AA154" s="45">
        <f>(W154*10^10)+((Z154+5000)*10^6)+(X154*10)+U154</f>
        <v>115039003333</v>
      </c>
      <c r="AB154" s="45">
        <f>LARGE($AA$152:$AA$155,U154)</f>
        <v>65031003501</v>
      </c>
      <c r="AC154" s="64">
        <f>MATCH(AB154,$AA$152:$AA$155,0)</f>
        <v>1</v>
      </c>
      <c r="AD154" s="45"/>
      <c r="AE154" s="45"/>
    </row>
    <row r="155" spans="3:31" x14ac:dyDescent="0.25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7">
        <f>VLOOKUP(AC155,$U$151:$AB$155,3)</f>
        <v>0</v>
      </c>
      <c r="G155" s="247"/>
      <c r="H155" s="301">
        <f>VLOOKUP(AC155,$U$151:$AB$155,4)</f>
        <v>238</v>
      </c>
      <c r="I155" s="301"/>
      <c r="J155" s="301">
        <f>VLOOKUP(AC155,$U$151:$AB$155,5)</f>
        <v>324</v>
      </c>
      <c r="K155" s="301"/>
      <c r="L155" s="301">
        <f>VLOOKUP(AC155,$U$151:$AB$155,6)</f>
        <v>-86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10</v>
      </c>
      <c r="X155" s="45">
        <f>SUM(F160,F166,F172,F178,F184,F190)</f>
        <v>299</v>
      </c>
      <c r="Y155" s="45">
        <f>SUM(H160,H166,H172,H178,H184,H190)</f>
        <v>283</v>
      </c>
      <c r="Z155" s="45">
        <f>X155-Y155</f>
        <v>16</v>
      </c>
      <c r="AA155" s="45">
        <f>(W155*10^10)+((Z155+5000)*10^6)+(X155*10)+U155</f>
        <v>105016002994</v>
      </c>
      <c r="AB155" s="45">
        <f>LARGE($AA$152:$AA$155,U155)</f>
        <v>4914002382</v>
      </c>
      <c r="AC155" s="64">
        <f>MATCH(AB155,$AA$152:$AA$155,0)</f>
        <v>2</v>
      </c>
      <c r="AD155" s="45"/>
      <c r="AE155" s="45"/>
    </row>
    <row r="156" spans="3:31" ht="15.75" thickBot="1" x14ac:dyDescent="0.3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x14ac:dyDescent="0.25">
      <c r="C157" s="45" t="str">
        <f>IF(OR(F157="",H157=""),"",IF(F157=H157,1,IF(F157&lt;H157,0,IF(F157-H157&lt;10,2,IF(F157&gt;H157,3,SE)))))</f>
        <v/>
      </c>
      <c r="D157" s="251" t="s">
        <v>154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 x14ac:dyDescent="0.3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x14ac:dyDescent="0.25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x14ac:dyDescent="0.25">
      <c r="C160" s="45">
        <f>IF(OR(F160="",H160=""),"",IF(F160=H160,1,IF(F160&lt;H160,0,IF(F160-H160&lt;10,2,IF(F160&gt;H160,3,SE)))))</f>
        <v>0</v>
      </c>
      <c r="D160" s="231" t="str">
        <f>V155</f>
        <v>EFIPAC</v>
      </c>
      <c r="E160" s="231"/>
      <c r="F160" s="75">
        <v>76</v>
      </c>
      <c r="G160" s="65" t="s">
        <v>17</v>
      </c>
      <c r="H160" s="76">
        <v>93</v>
      </c>
      <c r="I160" s="231" t="str">
        <f>V152</f>
        <v>MAGRÃO FUTEBOL</v>
      </c>
      <c r="J160" s="231"/>
      <c r="K160" s="231"/>
      <c r="L160" s="231"/>
      <c r="M160" s="231"/>
      <c r="N160" s="231"/>
      <c r="O160" s="231"/>
      <c r="P160" s="231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x14ac:dyDescent="0.25">
      <c r="C161" s="45">
        <f>IF(OR(F161="",H161=""),"",IF(F161=H161,1,IF(F161&lt;H161,0,IF(F161-H161&lt;10,2,IF(F161&gt;H161,3,SE)))))</f>
        <v>3</v>
      </c>
      <c r="D161" s="231" t="str">
        <f>V154</f>
        <v>MagoLitos F.C</v>
      </c>
      <c r="E161" s="231"/>
      <c r="F161" s="76">
        <v>97</v>
      </c>
      <c r="G161" s="65" t="s">
        <v>17</v>
      </c>
      <c r="H161" s="75">
        <v>68</v>
      </c>
      <c r="I161" s="231" t="str">
        <f>V153</f>
        <v>Engenheirense</v>
      </c>
      <c r="J161" s="231"/>
      <c r="K161" s="231"/>
      <c r="L161" s="231"/>
      <c r="M161" s="231"/>
      <c r="N161" s="231"/>
      <c r="O161" s="231"/>
      <c r="P161" s="231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 x14ac:dyDescent="0.3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x14ac:dyDescent="0.25">
      <c r="C163" s="45" t="str">
        <f>IF(OR(F163="",H163=""),"",IF(F163=H163,1,IF(F163&lt;H163,0,IF(F163-H163&lt;10,2,IF(F163&gt;H163,3,SE)))))</f>
        <v/>
      </c>
      <c r="D163" s="241" t="s">
        <v>155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 x14ac:dyDescent="0.3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x14ac:dyDescent="0.25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x14ac:dyDescent="0.25">
      <c r="C166" s="45">
        <f>IF(OR(F166="",H166=""),"",IF(F166=H166,1,IF(F166&lt;H166,0,IF(F166-H166&lt;10,2,IF(F166&gt;H166,3,SE)))))</f>
        <v>3</v>
      </c>
      <c r="D166" s="231" t="str">
        <f>V155</f>
        <v>EFIPAC</v>
      </c>
      <c r="E166" s="231"/>
      <c r="F166" s="76">
        <v>37</v>
      </c>
      <c r="G166" s="58" t="s">
        <v>17</v>
      </c>
      <c r="H166" s="75">
        <v>25</v>
      </c>
      <c r="I166" s="231" t="str">
        <f>V153</f>
        <v>Engenheirense</v>
      </c>
      <c r="J166" s="231"/>
      <c r="K166" s="231"/>
      <c r="L166" s="231"/>
      <c r="M166" s="231"/>
      <c r="N166" s="231"/>
      <c r="O166" s="231"/>
      <c r="P166" s="231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x14ac:dyDescent="0.25">
      <c r="C167" s="45">
        <f>IF(OR(F167="",H167=""),"",IF(F167=H167,1,IF(F167&lt;H167,0,IF(F167-H167&lt;10,2,IF(F167&gt;H167,3,SE)))))</f>
        <v>3</v>
      </c>
      <c r="D167" s="231" t="str">
        <f>V154</f>
        <v>MagoLitos F.C</v>
      </c>
      <c r="E167" s="231"/>
      <c r="F167" s="76">
        <v>51</v>
      </c>
      <c r="G167" s="58" t="s">
        <v>17</v>
      </c>
      <c r="H167" s="75">
        <v>40</v>
      </c>
      <c r="I167" s="231" t="str">
        <f>V152</f>
        <v>MAGRÃO FUTEBOL</v>
      </c>
      <c r="J167" s="231"/>
      <c r="K167" s="231"/>
      <c r="L167" s="231"/>
      <c r="M167" s="231"/>
      <c r="N167" s="231"/>
      <c r="O167" s="231"/>
      <c r="P167" s="231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 x14ac:dyDescent="0.3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x14ac:dyDescent="0.25">
      <c r="C169" s="45" t="str">
        <f>IF(OR(F169="",H169=""),"",IF(F169=H169,1,IF(F169&lt;H169,0,IF(F169-H169&lt;10,2,IF(F169&gt;H169,3,SE)))))</f>
        <v/>
      </c>
      <c r="D169" s="241" t="s">
        <v>156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 x14ac:dyDescent="0.3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x14ac:dyDescent="0.25">
      <c r="C172" s="45">
        <f>IF(OR(F172="",H172=""),"",IF(F172=H172,1,IF(F172&lt;H172,0,IF(F172-H172&lt;10,2,IF(F172&gt;H172,3,SE)))))</f>
        <v>3</v>
      </c>
      <c r="D172" s="231" t="str">
        <f>V155</f>
        <v>EFIPAC</v>
      </c>
      <c r="E172" s="231"/>
      <c r="F172" s="76">
        <v>69</v>
      </c>
      <c r="G172" s="65" t="s">
        <v>17</v>
      </c>
      <c r="H172" s="75">
        <v>57</v>
      </c>
      <c r="I172" s="231" t="str">
        <f>V154</f>
        <v>MagoLitos F.C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x14ac:dyDescent="0.25">
      <c r="C173" s="45">
        <f>IF(OR(F173="",H173=""),"",IF(F173=H173,1,IF(F173&lt;H173,0,IF(F173-H173&lt;10,2,IF(F173&gt;H173,3,SE)))))</f>
        <v>0</v>
      </c>
      <c r="D173" s="231" t="str">
        <f>V153</f>
        <v>Engenheirense</v>
      </c>
      <c r="E173" s="231"/>
      <c r="F173" s="75">
        <v>49</v>
      </c>
      <c r="G173" s="65" t="s">
        <v>17</v>
      </c>
      <c r="H173" s="76">
        <v>88</v>
      </c>
      <c r="I173" s="231" t="str">
        <f>V152</f>
        <v>MAGRÃO FUTEBOL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 x14ac:dyDescent="0.3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x14ac:dyDescent="0.25">
      <c r="C175" s="45" t="str">
        <f>IF(OR(F175="",H175=""),"",IF(F175=H175,1,IF(F175&lt;H175,0,IF(F175-H175&lt;10,2,IF(F175&gt;H175,3,SE)))))</f>
        <v/>
      </c>
      <c r="D175" s="241" t="s">
        <v>157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 x14ac:dyDescent="0.3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x14ac:dyDescent="0.25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x14ac:dyDescent="0.25">
      <c r="C178" s="45">
        <f>IF(OR(F178="",H178=""),"",IF(F178=H178,1,IF(F178&lt;H178,0,IF(F178-H178&lt;10,2,IF(F178&gt;H178,3,SE)))))</f>
        <v>2</v>
      </c>
      <c r="D178" s="231" t="str">
        <f>V155</f>
        <v>EFIPAC</v>
      </c>
      <c r="E178" s="231"/>
      <c r="F178" s="76">
        <v>68</v>
      </c>
      <c r="G178" s="65" t="s">
        <v>17</v>
      </c>
      <c r="H178" s="75">
        <v>64</v>
      </c>
      <c r="I178" s="231" t="str">
        <f>V152</f>
        <v>MAGRÃO FUTEBOL</v>
      </c>
      <c r="J178" s="231"/>
      <c r="K178" s="231"/>
      <c r="L178" s="231"/>
      <c r="M178" s="231"/>
      <c r="N178" s="231"/>
      <c r="O178" s="231"/>
      <c r="P178" s="231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x14ac:dyDescent="0.25">
      <c r="C179" s="45">
        <f>IF(OR(F179="",H179=""),"",IF(F179=H179,1,IF(F179&lt;H179,0,IF(F179-H179&lt;10,2,IF(F179&gt;H179,3,SE)))))</f>
        <v>2</v>
      </c>
      <c r="D179" s="231" t="str">
        <f>V154</f>
        <v>MagoLitos F.C</v>
      </c>
      <c r="E179" s="231"/>
      <c r="F179" s="76">
        <v>53</v>
      </c>
      <c r="G179" s="65" t="s">
        <v>17</v>
      </c>
      <c r="H179" s="75">
        <v>52</v>
      </c>
      <c r="I179" s="231" t="str">
        <f>V153</f>
        <v>Engenheirense</v>
      </c>
      <c r="J179" s="231"/>
      <c r="K179" s="231"/>
      <c r="L179" s="231"/>
      <c r="M179" s="231"/>
      <c r="N179" s="231"/>
      <c r="O179" s="231"/>
      <c r="P179" s="231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 x14ac:dyDescent="0.3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x14ac:dyDescent="0.25">
      <c r="C181" s="45" t="str">
        <f>IF(OR(F181="",H181=""),"",IF(F181=H181,1,IF(F181&lt;H181,0,IF(F181-H181&lt;10,2,IF(F181&gt;H181,3,SE)))))</f>
        <v/>
      </c>
      <c r="D181" s="241" t="s">
        <v>158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 x14ac:dyDescent="0.3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 x14ac:dyDescent="0.25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x14ac:dyDescent="0.25">
      <c r="C184" s="45">
        <f>IF(OR(F184="",H184=""),"",IF(F184=H184,1,IF(F184&lt;H184,0,IF(F184-H184&lt;10,2,IF(F184&gt;H184,3,SE)))))</f>
        <v>2</v>
      </c>
      <c r="D184" s="231" t="str">
        <f>V155</f>
        <v>EFIPAC</v>
      </c>
      <c r="E184" s="231"/>
      <c r="F184" s="76">
        <v>49</v>
      </c>
      <c r="G184" s="65" t="s">
        <v>17</v>
      </c>
      <c r="H184" s="75">
        <v>44</v>
      </c>
      <c r="I184" s="231" t="str">
        <f>V153</f>
        <v>Engenheirense</v>
      </c>
      <c r="J184" s="231"/>
      <c r="K184" s="231"/>
      <c r="L184" s="231"/>
      <c r="M184" s="231"/>
      <c r="N184" s="231"/>
      <c r="O184" s="231"/>
      <c r="P184" s="231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x14ac:dyDescent="0.25">
      <c r="C185" s="45">
        <f>IF(OR(F185="",H185=""),"",IF(F185=H185,1,IF(F185&lt;H185,0,IF(F185-H185&lt;10,2,IF(F185&gt;H185,3,SE)))))</f>
        <v>3</v>
      </c>
      <c r="D185" s="231" t="str">
        <f>V154</f>
        <v>MagoLitos F.C</v>
      </c>
      <c r="E185" s="231"/>
      <c r="F185" s="76">
        <v>75</v>
      </c>
      <c r="G185" s="65" t="s">
        <v>17</v>
      </c>
      <c r="H185" s="75">
        <v>65</v>
      </c>
      <c r="I185" s="231" t="str">
        <f>V152</f>
        <v>MAGRÃO FUTEBOL</v>
      </c>
      <c r="J185" s="231"/>
      <c r="K185" s="231"/>
      <c r="L185" s="231"/>
      <c r="M185" s="231"/>
      <c r="N185" s="231"/>
      <c r="O185" s="231"/>
      <c r="P185" s="231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 x14ac:dyDescent="0.3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 x14ac:dyDescent="0.25">
      <c r="C187" s="45" t="str">
        <f>IF(OR(F187="",H187=""),"",IF(F187=H187,1,IF(F187&lt;H187,0,IF(F187-H187&lt;10,2,IF(F187&gt;H187,3,SE)))))</f>
        <v/>
      </c>
      <c r="D187" s="241" t="s">
        <v>159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 x14ac:dyDescent="0.3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 x14ac:dyDescent="0.25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 x14ac:dyDescent="0.25">
      <c r="C190" s="45" t="str">
        <f>IF(OR(F190="",H190=""),"",IF(F190=H190,1,IF(F190&lt;H190,0,IF(F190-H190&lt;10,2,IF(F190&gt;H190,3,SE)))))</f>
        <v/>
      </c>
      <c r="D190" s="231" t="str">
        <f>V155</f>
        <v>EFIPAC</v>
      </c>
      <c r="E190" s="231"/>
      <c r="F190" s="92"/>
      <c r="G190" s="58" t="s">
        <v>17</v>
      </c>
      <c r="H190" s="92"/>
      <c r="I190" s="231" t="str">
        <f>V154</f>
        <v>MagoLitos F.C</v>
      </c>
      <c r="J190" s="231"/>
      <c r="K190" s="231"/>
      <c r="L190" s="231"/>
      <c r="M190" s="231"/>
      <c r="N190" s="231"/>
      <c r="O190" s="231"/>
      <c r="P190" s="231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 x14ac:dyDescent="0.25">
      <c r="C191" s="45" t="str">
        <f>IF(OR(F191="",H191=""),"",IF(F191=H191,1,IF(F191&lt;H191,0,IF(F191-H191&lt;10,2,IF(F191&gt;H191,3,SE)))))</f>
        <v/>
      </c>
      <c r="D191" s="231" t="str">
        <f>V153</f>
        <v>Engenheirense</v>
      </c>
      <c r="E191" s="231"/>
      <c r="F191" s="92"/>
      <c r="G191" s="58" t="s">
        <v>17</v>
      </c>
      <c r="H191" s="92"/>
      <c r="I191" s="231" t="str">
        <f>V152</f>
        <v>MAGRÃO FUTEBOL</v>
      </c>
      <c r="J191" s="231"/>
      <c r="K191" s="231"/>
      <c r="L191" s="231"/>
      <c r="M191" s="231"/>
      <c r="N191" s="231"/>
      <c r="O191" s="231"/>
      <c r="P191" s="231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 x14ac:dyDescent="0.3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 x14ac:dyDescent="0.25">
      <c r="C193" s="45" t="str">
        <f>IF(OR(F193="",H193=""),"",IF(F193=H193,1,IF(F193&lt;H193,0,IF(F193-H193&lt;10,2,IF(F193&gt;H193,3,SE)))))</f>
        <v/>
      </c>
      <c r="D193" s="261" t="s">
        <v>124</v>
      </c>
      <c r="E193" s="262"/>
      <c r="F193" s="262"/>
      <c r="G193" s="262"/>
      <c r="H193" s="262"/>
      <c r="I193" s="262"/>
      <c r="J193" s="262"/>
      <c r="K193" s="262"/>
      <c r="L193" s="262"/>
      <c r="M193" s="263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 x14ac:dyDescent="0.3">
      <c r="C194" s="45" t="str">
        <f>IF(OR(F194="",H194=""),"",IF(F194=H194,1,IF(F194&lt;H194,0,IF(F194-H194&lt;10,2,IF(F194&gt;H194,3,SE)))))</f>
        <v/>
      </c>
      <c r="D194" s="264"/>
      <c r="E194" s="265"/>
      <c r="F194" s="265"/>
      <c r="G194" s="265"/>
      <c r="H194" s="265"/>
      <c r="I194" s="265"/>
      <c r="J194" s="265"/>
      <c r="K194" s="265"/>
      <c r="L194" s="265"/>
      <c r="M194" s="266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 x14ac:dyDescent="0.25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6" t="s">
        <v>12</v>
      </c>
      <c r="G195" s="397"/>
      <c r="H195" s="396" t="s">
        <v>309</v>
      </c>
      <c r="I195" s="397"/>
      <c r="J195" s="396" t="s">
        <v>310</v>
      </c>
      <c r="K195" s="397"/>
      <c r="L195" s="396" t="s">
        <v>174</v>
      </c>
      <c r="M195" s="398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 x14ac:dyDescent="0.25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team Z</v>
      </c>
      <c r="F196" s="225">
        <f>VLOOKUP(AC196,$U$195:$AB$199,3)</f>
        <v>8</v>
      </c>
      <c r="G196" s="225"/>
      <c r="H196" s="226">
        <f>VLOOKUP(AC196,$U$195:$AB$199,4)</f>
        <v>216</v>
      </c>
      <c r="I196" s="226"/>
      <c r="J196" s="226">
        <f>VLOOKUP(AC196,$U$195:$AB$199,5)</f>
        <v>213</v>
      </c>
      <c r="K196" s="226"/>
      <c r="L196" s="226">
        <f>VLOOKUP(AC196,$U$195:$AB$199,6)</f>
        <v>3</v>
      </c>
      <c r="M196" s="394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231</v>
      </c>
      <c r="Y196" s="45">
        <f>SUM(F204,F211,F217,F222,F229,F235)</f>
        <v>215</v>
      </c>
      <c r="Z196" s="45">
        <f>X196-Y196</f>
        <v>16</v>
      </c>
      <c r="AA196" s="45">
        <f>(W196*10^10)+((Z196+5000)*10^6)+(X196*10)+U196</f>
        <v>65016002311</v>
      </c>
      <c r="AB196" s="45">
        <f>LARGE($AA$196:$AA$199,U196)</f>
        <v>85003002163</v>
      </c>
      <c r="AC196" s="64">
        <f>MATCH(AB196,$AA$196:$AA$199,0)</f>
        <v>3</v>
      </c>
      <c r="AD196" s="45"/>
      <c r="AE196" s="45"/>
    </row>
    <row r="197" spans="3:31" x14ac:dyDescent="0.25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DIDICAFE FC</v>
      </c>
      <c r="F197" s="225">
        <f>VLOOKUP(AC197,$U$195:$AB$199,3)</f>
        <v>7</v>
      </c>
      <c r="G197" s="225"/>
      <c r="H197" s="226">
        <f>VLOOKUP(AC197,$U$195:$AB$199,4)</f>
        <v>239</v>
      </c>
      <c r="I197" s="226"/>
      <c r="J197" s="226">
        <f>VLOOKUP(AC197,$U$195:$AB$199,5)</f>
        <v>260</v>
      </c>
      <c r="K197" s="226"/>
      <c r="L197" s="226">
        <f>VLOOKUP(AC197,$U$195:$AB$199,6)</f>
        <v>-21</v>
      </c>
      <c r="M197" s="394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5</v>
      </c>
      <c r="X197" s="45">
        <f>SUM(H205,H210,F217,H223,H228,F235)</f>
        <v>269</v>
      </c>
      <c r="Y197" s="45">
        <f>SUM(F205,F210,H217,F223,F228,H235)</f>
        <v>267</v>
      </c>
      <c r="Z197" s="45">
        <f>X197-Y197</f>
        <v>2</v>
      </c>
      <c r="AA197" s="45">
        <f>(W197*10^10)+((Z197+5000)*10^6)+(X197*10)+U197</f>
        <v>55002002692</v>
      </c>
      <c r="AB197" s="45">
        <f>LARGE($AA$196:$AA$199,U197)</f>
        <v>74979002394</v>
      </c>
      <c r="AC197" s="64">
        <f>MATCH(AB197,$AA$196:$AA$199,0)</f>
        <v>4</v>
      </c>
      <c r="AD197" s="45"/>
      <c r="AE197" s="45"/>
    </row>
    <row r="198" spans="3:31" x14ac:dyDescent="0.25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VascoPaulo F.C.</v>
      </c>
      <c r="F198" s="247">
        <f>VLOOKUP(AC198,$U$195:$AB$199,3)</f>
        <v>6</v>
      </c>
      <c r="G198" s="247"/>
      <c r="H198" s="301">
        <f>VLOOKUP(AC198,$U$195:$AB$199,4)</f>
        <v>231</v>
      </c>
      <c r="I198" s="301"/>
      <c r="J198" s="301">
        <f>VLOOKUP(AC198,$U$195:$AB$199,5)</f>
        <v>215</v>
      </c>
      <c r="K198" s="301"/>
      <c r="L198" s="301">
        <f>VLOOKUP(AC198,$U$195:$AB$199,6)</f>
        <v>16</v>
      </c>
      <c r="M198" s="395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216</v>
      </c>
      <c r="Y198" s="45">
        <f>SUM(H205,H211,F216,H223,H229,F234)</f>
        <v>213</v>
      </c>
      <c r="Z198" s="45">
        <f>X198-Y198</f>
        <v>3</v>
      </c>
      <c r="AA198" s="45">
        <f>(W198*10^10)+((Z198+5000)*10^6)+(X198*10)+U198</f>
        <v>85003002163</v>
      </c>
      <c r="AB198" s="45">
        <f>LARGE($AA$196:$AA$199,U198)</f>
        <v>65016002311</v>
      </c>
      <c r="AC198" s="64">
        <f>MATCH(AB198,$AA$196:$AA$199,0)</f>
        <v>1</v>
      </c>
      <c r="AD198" s="45"/>
      <c r="AE198" s="45"/>
    </row>
    <row r="199" spans="3:31" x14ac:dyDescent="0.25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Belloshow</v>
      </c>
      <c r="F199" s="247">
        <f>VLOOKUP(AC199,$U$195:$AB$199,3)</f>
        <v>5</v>
      </c>
      <c r="G199" s="247"/>
      <c r="H199" s="301">
        <f>VLOOKUP(AC199,$U$195:$AB$199,4)</f>
        <v>269</v>
      </c>
      <c r="I199" s="301"/>
      <c r="J199" s="301">
        <f>VLOOKUP(AC199,$U$195:$AB$199,5)</f>
        <v>267</v>
      </c>
      <c r="K199" s="301"/>
      <c r="L199" s="301">
        <f>VLOOKUP(AC199,$U$195:$AB$199,6)</f>
        <v>2</v>
      </c>
      <c r="M199" s="395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7</v>
      </c>
      <c r="X199" s="45">
        <f>SUM(F204,F210,F216,F222,F228,F234)</f>
        <v>239</v>
      </c>
      <c r="Y199" s="45">
        <f>SUM(H204,H210,H216,H222,H228,H234)</f>
        <v>260</v>
      </c>
      <c r="Z199" s="45">
        <f>X199-Y199</f>
        <v>-21</v>
      </c>
      <c r="AA199" s="45">
        <f>(W199*10^10)+((Z199+5000)*10^6)+(X199*10)+U199</f>
        <v>74979002394</v>
      </c>
      <c r="AB199" s="45">
        <f>LARGE($AA$196:$AA$199,U199)</f>
        <v>55002002692</v>
      </c>
      <c r="AC199" s="64">
        <f>MATCH(AB199,$AA$196:$AA$199,0)</f>
        <v>2</v>
      </c>
      <c r="AD199" s="45"/>
      <c r="AE199" s="45"/>
    </row>
    <row r="200" spans="3:31" ht="15.75" thickBot="1" x14ac:dyDescent="0.3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 x14ac:dyDescent="0.25">
      <c r="C201" s="45" t="str">
        <f>IF(OR(F201="",H201=""),"",IF(F201=H201,1,IF(F201&lt;H201,0,IF(F201-H201&lt;10,2,IF(F201&gt;H201,3,SE)))))</f>
        <v/>
      </c>
      <c r="D201" s="251" t="s">
        <v>154</v>
      </c>
      <c r="E201" s="252"/>
      <c r="F201" s="252"/>
      <c r="G201" s="252"/>
      <c r="H201" s="252"/>
      <c r="I201" s="252"/>
      <c r="J201" s="252"/>
      <c r="K201" s="252"/>
      <c r="L201" s="252"/>
      <c r="M201" s="252"/>
      <c r="N201" s="252"/>
      <c r="O201" s="252"/>
      <c r="P201" s="253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 x14ac:dyDescent="0.3">
      <c r="C202" s="45" t="str">
        <f>IF(OR(F202="",H202=""),"",IF(F202=H202,1,IF(F202&lt;H202,0,IF(F202-H202&lt;10,2,IF(F202&gt;H202,3,SE)))))</f>
        <v/>
      </c>
      <c r="D202" s="254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6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 x14ac:dyDescent="0.25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 x14ac:dyDescent="0.25">
      <c r="C204" s="45">
        <f>IF(OR(F204="",H204=""),"",IF(F204=H204,1,IF(F204&lt;H204,0,IF(F204-H204&lt;10,2,IF(F204&gt;H204,3,SE)))))</f>
        <v>0</v>
      </c>
      <c r="D204" s="231" t="str">
        <f>V199</f>
        <v>DIDICAFE FC</v>
      </c>
      <c r="E204" s="231"/>
      <c r="F204" s="75">
        <v>44</v>
      </c>
      <c r="G204" s="65" t="s">
        <v>17</v>
      </c>
      <c r="H204" s="76">
        <v>84</v>
      </c>
      <c r="I204" s="231" t="str">
        <f>V196</f>
        <v>VascoPaulo F.C.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 x14ac:dyDescent="0.25">
      <c r="C205" s="45">
        <f>IF(OR(F205="",H205=""),"",IF(F205=H205,1,IF(F205&lt;H205,0,IF(F205-H205&lt;10,2,IF(F205&gt;H205,3,SE)))))</f>
        <v>0</v>
      </c>
      <c r="D205" s="231" t="str">
        <f>V198</f>
        <v>team Z</v>
      </c>
      <c r="E205" s="231"/>
      <c r="F205" s="75">
        <v>71</v>
      </c>
      <c r="G205" s="65" t="s">
        <v>17</v>
      </c>
      <c r="H205" s="76">
        <v>87</v>
      </c>
      <c r="I205" s="231" t="str">
        <f>V197</f>
        <v>Belloshow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 x14ac:dyDescent="0.3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 x14ac:dyDescent="0.25">
      <c r="C207" s="45" t="str">
        <f>IF(OR(F207="",H207=""),"",IF(F207=H207,1,IF(F207&lt;H207,0,IF(F207-H207&lt;10,2,IF(F207&gt;H207,3,SE)))))</f>
        <v/>
      </c>
      <c r="D207" s="241" t="s">
        <v>155</v>
      </c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3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 x14ac:dyDescent="0.3">
      <c r="C208" s="45" t="str">
        <f>IF(OR(F208="",H208=""),"",IF(F208=H208,1,IF(F208&lt;H208,0,IF(F208-H208&lt;10,2,IF(F208&gt;H208,3,SE)))))</f>
        <v/>
      </c>
      <c r="D208" s="244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6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 x14ac:dyDescent="0.25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 x14ac:dyDescent="0.25">
      <c r="C210" s="45">
        <f>IF(OR(F210="",H210=""),"",IF(F210=H210,1,IF(F210&lt;H210,0,IF(F210-H210&lt;10,2,IF(F210&gt;H210,3,SE)))))</f>
        <v>2</v>
      </c>
      <c r="D210" s="231" t="str">
        <f>V199</f>
        <v>DIDICAFE FC</v>
      </c>
      <c r="E210" s="231"/>
      <c r="F210" s="76">
        <v>60</v>
      </c>
      <c r="G210" s="58" t="s">
        <v>17</v>
      </c>
      <c r="H210" s="75">
        <v>53</v>
      </c>
      <c r="I210" s="231" t="str">
        <f>V197</f>
        <v>Belloshow</v>
      </c>
      <c r="J210" s="231"/>
      <c r="K210" s="231"/>
      <c r="L210" s="231"/>
      <c r="M210" s="231"/>
      <c r="N210" s="231"/>
      <c r="O210" s="231"/>
      <c r="P210" s="231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 x14ac:dyDescent="0.25">
      <c r="C211" s="45">
        <f>IF(OR(F211="",H211=""),"",IF(F211=H211,1,IF(F211&lt;H211,0,IF(F211-H211&lt;10,2,IF(F211&gt;H211,3,SE)))))</f>
        <v>3</v>
      </c>
      <c r="D211" s="231" t="str">
        <f>V198</f>
        <v>team Z</v>
      </c>
      <c r="E211" s="231"/>
      <c r="F211" s="76">
        <v>31</v>
      </c>
      <c r="G211" s="58" t="s">
        <v>17</v>
      </c>
      <c r="H211" s="75">
        <v>16</v>
      </c>
      <c r="I211" s="231" t="str">
        <f>V196</f>
        <v>VascoPaulo F.C.</v>
      </c>
      <c r="J211" s="231"/>
      <c r="K211" s="231"/>
      <c r="L211" s="231"/>
      <c r="M211" s="231"/>
      <c r="N211" s="231"/>
      <c r="O211" s="231"/>
      <c r="P211" s="231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 x14ac:dyDescent="0.3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 x14ac:dyDescent="0.25">
      <c r="C213" s="45" t="str">
        <f>IF(OR(F213="",H213=""),"",IF(F213=H213,1,IF(F213&lt;H213,0,IF(F213-H213&lt;10,2,IF(F213&gt;H213,3,SE)))))</f>
        <v/>
      </c>
      <c r="D213" s="241" t="s">
        <v>156</v>
      </c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3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 x14ac:dyDescent="0.3">
      <c r="C214" s="45" t="str">
        <f>IF(OR(F214="",H214=""),"",IF(F214=H214,1,IF(F214&lt;H214,0,IF(F214-H214&lt;10,2,IF(F214&gt;H214,3,SE)))))</f>
        <v/>
      </c>
      <c r="D214" s="244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6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 x14ac:dyDescent="0.25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 x14ac:dyDescent="0.25">
      <c r="C216" s="45">
        <f>IF(OR(F216="",H216=""),"",IF(F216=H216,1,IF(F216&lt;H216,0,IF(F216-H216&lt;10,2,IF(F216&gt;H216,3,SE)))))</f>
        <v>3</v>
      </c>
      <c r="D216" s="231" t="str">
        <f>V199</f>
        <v>DIDICAFE FC</v>
      </c>
      <c r="E216" s="231"/>
      <c r="F216" s="76">
        <v>35</v>
      </c>
      <c r="G216" s="65" t="s">
        <v>17</v>
      </c>
      <c r="H216" s="75">
        <v>16</v>
      </c>
      <c r="I216" s="231" t="str">
        <f>V198</f>
        <v>team Z</v>
      </c>
      <c r="J216" s="231"/>
      <c r="K216" s="231"/>
      <c r="L216" s="231"/>
      <c r="M216" s="231"/>
      <c r="N216" s="231"/>
      <c r="O216" s="231"/>
      <c r="P216" s="231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 x14ac:dyDescent="0.25">
      <c r="C217" s="45">
        <f>IF(OR(F217="",H217=""),"",IF(F217=H217,1,IF(F217&lt;H217,0,IF(F217-H217&lt;10,2,IF(F217&gt;H217,3,SE)))))</f>
        <v>2</v>
      </c>
      <c r="D217" s="231" t="str">
        <f>V197</f>
        <v>Belloshow</v>
      </c>
      <c r="E217" s="231"/>
      <c r="F217" s="76">
        <v>41</v>
      </c>
      <c r="G217" s="65" t="s">
        <v>17</v>
      </c>
      <c r="H217" s="75">
        <v>37</v>
      </c>
      <c r="I217" s="231" t="str">
        <f>V196</f>
        <v>VascoPaulo F.C.</v>
      </c>
      <c r="J217" s="231"/>
      <c r="K217" s="231"/>
      <c r="L217" s="231"/>
      <c r="M217" s="231"/>
      <c r="N217" s="231"/>
      <c r="O217" s="231"/>
      <c r="P217" s="231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 x14ac:dyDescent="0.3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 x14ac:dyDescent="0.25">
      <c r="C219" s="45" t="str">
        <f>IF(OR(F219="",H219=""),"",IF(F219=H219,1,IF(F219&lt;H219,0,IF(F219-H219&lt;10,2,IF(F219&gt;H219,3,SE)))))</f>
        <v/>
      </c>
      <c r="D219" s="241" t="s">
        <v>157</v>
      </c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3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 x14ac:dyDescent="0.3">
      <c r="C220" s="45" t="str">
        <f>IF(OR(F220="",H220=""),"",IF(F220=H220,1,IF(F220&lt;H220,0,IF(F220-H220&lt;10,2,IF(F220&gt;H220,3,SE)))))</f>
        <v/>
      </c>
      <c r="D220" s="244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6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 x14ac:dyDescent="0.25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 x14ac:dyDescent="0.25">
      <c r="C222" s="45">
        <f>IF(OR(F222="",H222=""),"",IF(F222=H222,1,IF(F222&lt;H222,0,IF(F222-H222&lt;10,2,IF(F222&gt;H222,3,SE)))))</f>
        <v>0</v>
      </c>
      <c r="D222" s="231" t="str">
        <f>V199</f>
        <v>DIDICAFE FC</v>
      </c>
      <c r="E222" s="231"/>
      <c r="F222" s="75">
        <v>35</v>
      </c>
      <c r="G222" s="65" t="s">
        <v>17</v>
      </c>
      <c r="H222" s="76">
        <v>47</v>
      </c>
      <c r="I222" s="231" t="str">
        <f>V196</f>
        <v>VascoPaulo F.C.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 x14ac:dyDescent="0.25">
      <c r="C223" s="45">
        <f>IF(OR(F223="",H223=""),"",IF(F223=H223,1,IF(F223&lt;H223,0,IF(F223-H223&lt;10,2,IF(F223&gt;H223,3,SE)))))</f>
        <v>2</v>
      </c>
      <c r="D223" s="231" t="str">
        <f>V198</f>
        <v>team Z</v>
      </c>
      <c r="E223" s="231"/>
      <c r="F223" s="76">
        <v>34</v>
      </c>
      <c r="G223" s="65" t="s">
        <v>17</v>
      </c>
      <c r="H223" s="75">
        <v>28</v>
      </c>
      <c r="I223" s="231" t="str">
        <f>V197</f>
        <v>Belloshow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 x14ac:dyDescent="0.3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 x14ac:dyDescent="0.25">
      <c r="C225" s="45" t="str">
        <f>IF(OR(F225="",H225=""),"",IF(F225=H225,1,IF(F225&lt;H225,0,IF(F225-H225&lt;10,2,IF(F225&gt;H225,3,SE)))))</f>
        <v/>
      </c>
      <c r="D225" s="241" t="s">
        <v>158</v>
      </c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3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 x14ac:dyDescent="0.3">
      <c r="C226" s="45" t="str">
        <f>IF(OR(F226="",H226=""),"",IF(F226=H226,1,IF(F226&lt;H226,0,IF(F226-H226&lt;10,2,IF(F226&gt;H226,3,SE)))))</f>
        <v/>
      </c>
      <c r="D226" s="244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6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 x14ac:dyDescent="0.25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 x14ac:dyDescent="0.25">
      <c r="C228" s="45">
        <f>IF(OR(F228="",H228=""),"",IF(F228=H228,1,IF(F228&lt;H228,0,IF(F228-H228&lt;10,2,IF(F228&gt;H228,3,SE)))))</f>
        <v>2</v>
      </c>
      <c r="D228" s="231" t="str">
        <f>V199</f>
        <v>DIDICAFE FC</v>
      </c>
      <c r="E228" s="231"/>
      <c r="F228" s="76">
        <v>65</v>
      </c>
      <c r="G228" s="65" t="s">
        <v>17</v>
      </c>
      <c r="H228" s="75">
        <v>60</v>
      </c>
      <c r="I228" s="231" t="str">
        <f>V197</f>
        <v>Belloshow</v>
      </c>
      <c r="J228" s="231"/>
      <c r="K228" s="231"/>
      <c r="L228" s="231"/>
      <c r="M228" s="231"/>
      <c r="N228" s="231"/>
      <c r="O228" s="231"/>
      <c r="P228" s="231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 x14ac:dyDescent="0.25">
      <c r="C229" s="45">
        <f>IF(OR(F229="",H229=""),"",IF(F229=H229,1,IF(F229&lt;H229,0,IF(F229-H229&lt;10,2,IF(F229&gt;H229,3,SE)))))</f>
        <v>3</v>
      </c>
      <c r="D229" s="231" t="str">
        <f>V198</f>
        <v>team Z</v>
      </c>
      <c r="E229" s="231"/>
      <c r="F229" s="76">
        <v>64</v>
      </c>
      <c r="G229" s="65" t="s">
        <v>17</v>
      </c>
      <c r="H229" s="75">
        <v>47</v>
      </c>
      <c r="I229" s="231" t="str">
        <f>V196</f>
        <v>VascoPaulo F.C.</v>
      </c>
      <c r="J229" s="231"/>
      <c r="K229" s="231"/>
      <c r="L229" s="231"/>
      <c r="M229" s="231"/>
      <c r="N229" s="231"/>
      <c r="O229" s="231"/>
      <c r="P229" s="231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 x14ac:dyDescent="0.3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 x14ac:dyDescent="0.25">
      <c r="C231" s="45" t="str">
        <f>IF(OR(F231="",H231=""),"",IF(F231=H231,1,IF(F231&lt;H231,0,IF(F231-H231&lt;10,2,IF(F231&gt;H231,3,SE)))))</f>
        <v/>
      </c>
      <c r="D231" s="241" t="s">
        <v>159</v>
      </c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3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 x14ac:dyDescent="0.3">
      <c r="C232" s="45" t="str">
        <f>IF(OR(F232="",H232=""),"",IF(F232=H232,1,IF(F232&lt;H232,0,IF(F232-H232&lt;10,2,IF(F232&gt;H232,3,SE)))))</f>
        <v/>
      </c>
      <c r="D232" s="244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6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 x14ac:dyDescent="0.25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 x14ac:dyDescent="0.25">
      <c r="C234" s="45" t="str">
        <f>IF(OR(F234="",H234=""),"",IF(F234=H234,1,IF(F234&lt;H234,0,IF(F234-H234&lt;10,2,IF(F234&gt;H234,3,SE)))))</f>
        <v/>
      </c>
      <c r="D234" s="231" t="str">
        <f>V199</f>
        <v>DIDICAFE FC</v>
      </c>
      <c r="E234" s="231"/>
      <c r="F234" s="92"/>
      <c r="G234" s="65" t="s">
        <v>17</v>
      </c>
      <c r="H234" s="92"/>
      <c r="I234" s="231" t="str">
        <f>V198</f>
        <v>team Z</v>
      </c>
      <c r="J234" s="231"/>
      <c r="K234" s="231"/>
      <c r="L234" s="231"/>
      <c r="M234" s="231"/>
      <c r="N234" s="231"/>
      <c r="O234" s="231"/>
      <c r="P234" s="231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 x14ac:dyDescent="0.25">
      <c r="C235" s="45" t="str">
        <f>IF(OR(F235="",H235=""),"",IF(F235=H235,1,IF(F235&lt;H235,0,IF(F235-H235&lt;10,2,IF(F235&gt;H235,3,SE)))))</f>
        <v/>
      </c>
      <c r="D235" s="231" t="str">
        <f>V197</f>
        <v>Belloshow</v>
      </c>
      <c r="E235" s="231"/>
      <c r="F235" s="92"/>
      <c r="G235" s="65" t="s">
        <v>17</v>
      </c>
      <c r="H235" s="92"/>
      <c r="I235" s="231" t="str">
        <f>V196</f>
        <v>VascoPaulo F.C.</v>
      </c>
      <c r="J235" s="231"/>
      <c r="K235" s="231"/>
      <c r="L235" s="231"/>
      <c r="M235" s="231"/>
      <c r="N235" s="231"/>
      <c r="O235" s="231"/>
      <c r="P235" s="231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 x14ac:dyDescent="0.3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 x14ac:dyDescent="0.25">
      <c r="C237" s="45"/>
      <c r="D237" s="261" t="s">
        <v>125</v>
      </c>
      <c r="E237" s="262"/>
      <c r="F237" s="262"/>
      <c r="G237" s="262"/>
      <c r="H237" s="262"/>
      <c r="I237" s="262"/>
      <c r="J237" s="262"/>
      <c r="K237" s="262"/>
      <c r="L237" s="262"/>
      <c r="M237" s="263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 x14ac:dyDescent="0.3">
      <c r="C238" s="45"/>
      <c r="D238" s="264"/>
      <c r="E238" s="265"/>
      <c r="F238" s="265"/>
      <c r="G238" s="265"/>
      <c r="H238" s="265"/>
      <c r="I238" s="265"/>
      <c r="J238" s="265"/>
      <c r="K238" s="265"/>
      <c r="L238" s="265"/>
      <c r="M238" s="266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 x14ac:dyDescent="0.25">
      <c r="C239" s="45"/>
      <c r="D239" s="48" t="s">
        <v>3</v>
      </c>
      <c r="E239" s="49" t="s">
        <v>21</v>
      </c>
      <c r="F239" s="396" t="s">
        <v>12</v>
      </c>
      <c r="G239" s="397"/>
      <c r="H239" s="396" t="s">
        <v>172</v>
      </c>
      <c r="I239" s="397"/>
      <c r="J239" s="396" t="s">
        <v>173</v>
      </c>
      <c r="K239" s="397"/>
      <c r="L239" s="396" t="s">
        <v>174</v>
      </c>
      <c r="M239" s="398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 x14ac:dyDescent="0.25">
      <c r="C240" s="45"/>
      <c r="D240" s="62" t="s">
        <v>4</v>
      </c>
      <c r="E240" s="62" t="str">
        <f>VLOOKUP(AC240,$U$239:$AB$243,2)</f>
        <v>Lenda Mágica</v>
      </c>
      <c r="F240" s="225">
        <f>VLOOKUP(AC240,$U$239:$AB$243,3)</f>
        <v>12</v>
      </c>
      <c r="G240" s="225"/>
      <c r="H240" s="226">
        <f>VLOOKUP(AC240,$U$239:$AB$243,4)</f>
        <v>275</v>
      </c>
      <c r="I240" s="226"/>
      <c r="J240" s="226">
        <f>VLOOKUP(AC240,$U$239:$AB$243,5)</f>
        <v>195</v>
      </c>
      <c r="K240" s="226"/>
      <c r="L240" s="226">
        <f>VLOOKUP(AC240,$U$239:$AB$243,6)</f>
        <v>80</v>
      </c>
      <c r="M240" s="394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185</v>
      </c>
      <c r="Y240" s="45">
        <f>SUM(F248,F255,F261,F266,F273,F279)</f>
        <v>258</v>
      </c>
      <c r="Z240" s="45">
        <f>X240-Y240</f>
        <v>-73</v>
      </c>
      <c r="AA240" s="45">
        <f>(W240*10^10)+((Z240+5000)*10^6)+(X240*10)+U240</f>
        <v>64927001851</v>
      </c>
      <c r="AB240" s="45">
        <f>LARGE($AA$240:$AA$243,U240)</f>
        <v>125080002754</v>
      </c>
      <c r="AC240" s="64">
        <f>MATCH(AB240,$AA$240:$AA$243,0)</f>
        <v>4</v>
      </c>
      <c r="AD240" s="45"/>
      <c r="AE240" s="45"/>
    </row>
    <row r="241" spans="3:31" x14ac:dyDescent="0.25">
      <c r="C241" s="45"/>
      <c r="D241" s="62" t="s">
        <v>5</v>
      </c>
      <c r="E241" s="62" t="str">
        <f>VLOOKUP(AC241,$U$239:$AB$243,2)</f>
        <v>VivaCR.FC</v>
      </c>
      <c r="F241" s="225">
        <f>VLOOKUP(AC241,$U$239:$AB$243,3)</f>
        <v>9</v>
      </c>
      <c r="G241" s="225"/>
      <c r="H241" s="226">
        <f>VLOOKUP(AC241,$U$239:$AB$243,4)</f>
        <v>256</v>
      </c>
      <c r="I241" s="226"/>
      <c r="J241" s="226">
        <f>VLOOKUP(AC241,$U$239:$AB$243,5)</f>
        <v>183</v>
      </c>
      <c r="K241" s="226"/>
      <c r="L241" s="226">
        <f>VLOOKUP(AC241,$U$239:$AB$243,6)</f>
        <v>73</v>
      </c>
      <c r="M241" s="394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3</v>
      </c>
      <c r="X241" s="45">
        <f>SUM(H249,H254,F261,H267,H272,F279)</f>
        <v>205</v>
      </c>
      <c r="Y241" s="45">
        <f>SUM(F249,F254,H261,F267,F272,H279)</f>
        <v>285</v>
      </c>
      <c r="Z241" s="45">
        <f>X241-Y241</f>
        <v>-80</v>
      </c>
      <c r="AA241" s="45">
        <f>(W241*10^10)+((Z241+5000)*10^6)+(X241*10)+U241</f>
        <v>34920002052</v>
      </c>
      <c r="AB241" s="45">
        <f>LARGE($AA$240:$AA$243,U241)</f>
        <v>95073002563</v>
      </c>
      <c r="AC241" s="64">
        <f>MATCH(AB241,$AA$240:$AA$243,0)</f>
        <v>3</v>
      </c>
      <c r="AD241" s="45"/>
      <c r="AE241" s="45"/>
    </row>
    <row r="242" spans="3:31" x14ac:dyDescent="0.25">
      <c r="C242" s="45"/>
      <c r="D242" s="63" t="s">
        <v>6</v>
      </c>
      <c r="E242" s="63" t="str">
        <f>VLOOKUP(AC242,$U$239:$AB$243,2)</f>
        <v>PIERCE34-CRUEL FC</v>
      </c>
      <c r="F242" s="247">
        <f>VLOOKUP(AC242,$U$239:$AB$243,3)</f>
        <v>6</v>
      </c>
      <c r="G242" s="247"/>
      <c r="H242" s="301">
        <f>VLOOKUP(AC242,$U$239:$AB$243,4)</f>
        <v>185</v>
      </c>
      <c r="I242" s="301"/>
      <c r="J242" s="301">
        <f>VLOOKUP(AC242,$U$239:$AB$243,5)</f>
        <v>258</v>
      </c>
      <c r="K242" s="301"/>
      <c r="L242" s="301">
        <f>VLOOKUP(AC242,$U$239:$AB$243,6)</f>
        <v>-73</v>
      </c>
      <c r="M242" s="395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9</v>
      </c>
      <c r="X242" s="45">
        <f>SUM(F249,F255,H260,F267,F273,H278)</f>
        <v>256</v>
      </c>
      <c r="Y242" s="45">
        <f>SUM(H249,H255,F260,H267,H273,F278)</f>
        <v>183</v>
      </c>
      <c r="Z242" s="45">
        <f>X242-Y242</f>
        <v>73</v>
      </c>
      <c r="AA242" s="45">
        <f>(W242*10^10)+((Z242+5000)*10^6)+(X242*10)+U242</f>
        <v>95073002563</v>
      </c>
      <c r="AB242" s="45">
        <f>LARGE($AA$240:$AA$243,U242)</f>
        <v>64927001851</v>
      </c>
      <c r="AC242" s="64">
        <f>MATCH(AB242,$AA$240:$AA$243,0)</f>
        <v>1</v>
      </c>
      <c r="AD242" s="45"/>
      <c r="AE242" s="45"/>
    </row>
    <row r="243" spans="3:31" x14ac:dyDescent="0.25">
      <c r="C243" s="45"/>
      <c r="D243" s="63" t="s">
        <v>7</v>
      </c>
      <c r="E243" s="63" t="str">
        <f>VLOOKUP(AC243,$U$239:$AB$243,2)</f>
        <v>CR FLASHOW 11</v>
      </c>
      <c r="F243" s="247">
        <f>VLOOKUP(AC243,$U$239:$AB$243,3)</f>
        <v>3</v>
      </c>
      <c r="G243" s="247"/>
      <c r="H243" s="301">
        <f>VLOOKUP(AC243,$U$239:$AB$243,4)</f>
        <v>205</v>
      </c>
      <c r="I243" s="301"/>
      <c r="J243" s="301">
        <f>VLOOKUP(AC243,$U$239:$AB$243,5)</f>
        <v>285</v>
      </c>
      <c r="K243" s="301"/>
      <c r="L243" s="301">
        <f>VLOOKUP(AC243,$U$239:$AB$243,6)</f>
        <v>-80</v>
      </c>
      <c r="M243" s="395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275</v>
      </c>
      <c r="Y243" s="45">
        <f>SUM(H248,H254,H260,H266,H272,H278)</f>
        <v>195</v>
      </c>
      <c r="Z243" s="45">
        <f>X243-Y243</f>
        <v>80</v>
      </c>
      <c r="AA243" s="45">
        <f>(W243*10^10)+((Z243+5000)*10^6)+(X243*10)+U243</f>
        <v>125080002754</v>
      </c>
      <c r="AB243" s="45">
        <f>LARGE($AA$240:$AA$243,U243)</f>
        <v>34920002052</v>
      </c>
      <c r="AC243" s="64">
        <f>MATCH(AB243,$AA$240:$AA$243,0)</f>
        <v>2</v>
      </c>
      <c r="AD243" s="45"/>
      <c r="AE243" s="45"/>
    </row>
    <row r="244" spans="3:31" ht="15" customHeight="1" thickBot="1" x14ac:dyDescent="0.3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 x14ac:dyDescent="0.25">
      <c r="C245" s="45" t="str">
        <f>IF(OR(F245="",H245=""),"",IF(F245=H245,1,IF(F245&lt;H245,0,IF(F245-H245&lt;10,2,IF(F245&gt;H245,3,SE)))))</f>
        <v/>
      </c>
      <c r="D245" s="251" t="s">
        <v>154</v>
      </c>
      <c r="E245" s="252"/>
      <c r="F245" s="252"/>
      <c r="G245" s="252"/>
      <c r="H245" s="252"/>
      <c r="I245" s="252"/>
      <c r="J245" s="252"/>
      <c r="K245" s="252"/>
      <c r="L245" s="252"/>
      <c r="M245" s="252"/>
      <c r="N245" s="252"/>
      <c r="O245" s="252"/>
      <c r="P245" s="253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 x14ac:dyDescent="0.3">
      <c r="C246" s="45" t="str">
        <f>IF(OR(F246="",H246=""),"",IF(F246=H246,1,IF(F246&lt;H246,0,IF(F246-H246&lt;10,2,IF(F246&gt;H246,3,SE)))))</f>
        <v/>
      </c>
      <c r="D246" s="254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6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 x14ac:dyDescent="0.25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 x14ac:dyDescent="0.25">
      <c r="C248" s="45">
        <f>IF(OR(F248="",H248=""),"",IF(F248=H248,1,IF(F248&lt;H248,0,IF(F248-H248&lt;10,2,IF(F248&gt;H248,3,SE)))))</f>
        <v>3</v>
      </c>
      <c r="D248" s="231" t="str">
        <f>V243</f>
        <v>Lenda Mágica</v>
      </c>
      <c r="E248" s="231"/>
      <c r="F248" s="76">
        <v>66</v>
      </c>
      <c r="G248" s="65" t="s">
        <v>17</v>
      </c>
      <c r="H248" s="75">
        <v>22</v>
      </c>
      <c r="I248" s="231" t="str">
        <f>V240</f>
        <v>PIERCE34-CRUEL FC</v>
      </c>
      <c r="J248" s="231"/>
      <c r="K248" s="231"/>
      <c r="L248" s="231"/>
      <c r="M248" s="231"/>
      <c r="N248" s="231"/>
      <c r="O248" s="231"/>
      <c r="P248" s="231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 x14ac:dyDescent="0.25">
      <c r="C249" s="45">
        <f>IF(OR(F249="",H249=""),"",IF(F249=H249,1,IF(F249&lt;H249,0,IF(F249-H249&lt;10,2,IF(F249&gt;H249,3,SE)))))</f>
        <v>3</v>
      </c>
      <c r="D249" s="231" t="str">
        <f>V242</f>
        <v>VivaCR.FC</v>
      </c>
      <c r="E249" s="231"/>
      <c r="F249" s="76">
        <v>63</v>
      </c>
      <c r="G249" s="65" t="s">
        <v>17</v>
      </c>
      <c r="H249" s="75">
        <v>34</v>
      </c>
      <c r="I249" s="231" t="str">
        <f>V241</f>
        <v>CR FLASHOW 11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 x14ac:dyDescent="0.3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 x14ac:dyDescent="0.25">
      <c r="C251" s="45" t="str">
        <f>IF(OR(F251="",H251=""),"",IF(F251=H251,1,IF(F251&lt;H251,0,IF(F251-H251&lt;10,2,IF(F251&gt;H251,3,SE)))))</f>
        <v/>
      </c>
      <c r="D251" s="241" t="s">
        <v>155</v>
      </c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3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 x14ac:dyDescent="0.3">
      <c r="C252" s="45" t="str">
        <f>IF(OR(F252="",H252=""),"",IF(F252=H252,1,IF(F252&lt;H252,0,IF(F252-H252&lt;10,2,IF(F252&gt;H252,3,SE)))))</f>
        <v/>
      </c>
      <c r="D252" s="244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6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 x14ac:dyDescent="0.25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 x14ac:dyDescent="0.25">
      <c r="C254" s="45">
        <f>IF(OR(F254="",H254=""),"",IF(F254=H254,1,IF(F254&lt;H254,0,IF(F254-H254&lt;10,2,IF(F254&gt;H254,3,SE)))))</f>
        <v>3</v>
      </c>
      <c r="D254" s="231" t="str">
        <f>V243</f>
        <v>Lenda Mágica</v>
      </c>
      <c r="E254" s="231"/>
      <c r="F254" s="76">
        <v>53</v>
      </c>
      <c r="G254" s="58" t="s">
        <v>17</v>
      </c>
      <c r="H254" s="75">
        <v>40</v>
      </c>
      <c r="I254" s="231" t="str">
        <f>V241</f>
        <v>CR FLASHOW 11</v>
      </c>
      <c r="J254" s="231"/>
      <c r="K254" s="231"/>
      <c r="L254" s="231"/>
      <c r="M254" s="231"/>
      <c r="N254" s="231"/>
      <c r="O254" s="231"/>
      <c r="P254" s="231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 x14ac:dyDescent="0.25">
      <c r="C255" s="45">
        <f>IF(OR(F255="",H255=""),"",IF(F255=H255,1,IF(F255&lt;H255,0,IF(F255-H255&lt;10,2,IF(F255&gt;H255,3,SE)))))</f>
        <v>3</v>
      </c>
      <c r="D255" s="231" t="str">
        <f>V242</f>
        <v>VivaCR.FC</v>
      </c>
      <c r="E255" s="231"/>
      <c r="F255" s="76">
        <v>46</v>
      </c>
      <c r="G255" s="58" t="s">
        <v>17</v>
      </c>
      <c r="H255" s="75">
        <v>33</v>
      </c>
      <c r="I255" s="231" t="str">
        <f>V240</f>
        <v>PIERCE34-CRUEL FC</v>
      </c>
      <c r="J255" s="231"/>
      <c r="K255" s="231"/>
      <c r="L255" s="231"/>
      <c r="M255" s="231"/>
      <c r="N255" s="231"/>
      <c r="O255" s="231"/>
      <c r="P255" s="231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 x14ac:dyDescent="0.3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 x14ac:dyDescent="0.25">
      <c r="C257" s="45" t="str">
        <f>IF(OR(F257="",H257=""),"",IF(F257=H257,1,IF(F257&lt;H257,0,IF(F257-H257&lt;10,2,IF(F257&gt;H257,3,SE)))))</f>
        <v/>
      </c>
      <c r="D257" s="241" t="s">
        <v>156</v>
      </c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3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 x14ac:dyDescent="0.3">
      <c r="C258" s="45" t="str">
        <f>IF(OR(F258="",H258=""),"",IF(F258=H258,1,IF(F258&lt;H258,0,IF(F258-H258&lt;10,2,IF(F258&gt;H258,3,SE)))))</f>
        <v/>
      </c>
      <c r="D258" s="244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6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 x14ac:dyDescent="0.25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 x14ac:dyDescent="0.25">
      <c r="C260" s="45">
        <f>IF(OR(F260="",H260=""),"",IF(F260=H260,1,IF(F260&lt;H260,0,IF(F260-H260&lt;10,2,IF(F260&gt;H260,3,SE)))))</f>
        <v>3</v>
      </c>
      <c r="D260" s="231" t="str">
        <f>V243</f>
        <v>Lenda Mágica</v>
      </c>
      <c r="E260" s="231"/>
      <c r="F260" s="76">
        <v>58</v>
      </c>
      <c r="G260" s="65" t="s">
        <v>17</v>
      </c>
      <c r="H260" s="75">
        <v>43</v>
      </c>
      <c r="I260" s="231" t="str">
        <f>V242</f>
        <v>VivaCR.FC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 x14ac:dyDescent="0.25">
      <c r="C261" s="45">
        <f>IF(OR(F261="",H261=""),"",IF(F261=H261,1,IF(F261&lt;H261,0,IF(F261-H261&lt;10,2,IF(F261&gt;H261,3,SE)))))</f>
        <v>0</v>
      </c>
      <c r="D261" s="231" t="str">
        <f>V241</f>
        <v>CR FLASHOW 11</v>
      </c>
      <c r="E261" s="231"/>
      <c r="F261" s="75">
        <v>49</v>
      </c>
      <c r="G261" s="65" t="s">
        <v>17</v>
      </c>
      <c r="H261" s="76">
        <v>64</v>
      </c>
      <c r="I261" s="231" t="str">
        <f>V240</f>
        <v>PIERCE34-CRUEL FC</v>
      </c>
      <c r="J261" s="231"/>
      <c r="K261" s="231"/>
      <c r="L261" s="231"/>
      <c r="M261" s="231"/>
      <c r="N261" s="231"/>
      <c r="O261" s="231"/>
      <c r="P261" s="231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 x14ac:dyDescent="0.3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 x14ac:dyDescent="0.25">
      <c r="C263" s="45" t="str">
        <f>IF(OR(F263="",H263=""),"",IF(F263=H263,1,IF(F263&lt;H263,0,IF(F263-H263&lt;10,2,IF(F263&gt;H263,3,SE)))))</f>
        <v/>
      </c>
      <c r="D263" s="241" t="s">
        <v>157</v>
      </c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 x14ac:dyDescent="0.3">
      <c r="C264" s="45" t="str">
        <f>IF(OR(F264="",H264=""),"",IF(F264=H264,1,IF(F264&lt;H264,0,IF(F264-H264&lt;10,2,IF(F264&gt;H264,3,SE)))))</f>
        <v/>
      </c>
      <c r="D264" s="244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6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 x14ac:dyDescent="0.25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 x14ac:dyDescent="0.25">
      <c r="C266" s="45">
        <f>IF(OR(F266="",H266=""),"",IF(F266=H266,1,IF(F266&lt;H266,0,IF(F266-H266&lt;10,2,IF(F266&gt;H266,3,SE)))))</f>
        <v>3</v>
      </c>
      <c r="D266" s="231" t="str">
        <f>V243</f>
        <v>Lenda Mágica</v>
      </c>
      <c r="E266" s="231"/>
      <c r="F266" s="76">
        <v>58</v>
      </c>
      <c r="G266" s="65" t="s">
        <v>17</v>
      </c>
      <c r="H266" s="75">
        <v>26</v>
      </c>
      <c r="I266" s="231" t="str">
        <f>V240</f>
        <v>PIERCE34-CRUEL 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 x14ac:dyDescent="0.25">
      <c r="C267" s="45">
        <f>IF(OR(F267="",H267=""),"",IF(F267=H267,1,IF(F267&lt;H267,0,IF(F267-H267&lt;10,2,IF(F267&gt;H267,3,SE)))))</f>
        <v>3</v>
      </c>
      <c r="D267" s="231" t="str">
        <f>V242</f>
        <v>VivaCR.FC</v>
      </c>
      <c r="E267" s="231"/>
      <c r="F267" s="76">
        <v>65</v>
      </c>
      <c r="G267" s="65" t="s">
        <v>17</v>
      </c>
      <c r="H267" s="75">
        <v>18</v>
      </c>
      <c r="I267" s="231" t="str">
        <f>V241</f>
        <v>CR FLASHOW 11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 x14ac:dyDescent="0.3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 x14ac:dyDescent="0.25">
      <c r="C269" s="45" t="str">
        <f>IF(OR(F269="",H269=""),"",IF(F269=H269,1,IF(F269&lt;H269,0,IF(F269-H269&lt;10,2,IF(F269&gt;H269,3,SE)))))</f>
        <v/>
      </c>
      <c r="D269" s="241" t="s">
        <v>158</v>
      </c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3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 x14ac:dyDescent="0.3">
      <c r="C270" s="45" t="str">
        <f>IF(OR(F270="",H270=""),"",IF(F270=H270,1,IF(F270&lt;H270,0,IF(F270-H270&lt;10,2,IF(F270&gt;H270,3,SE)))))</f>
        <v/>
      </c>
      <c r="D270" s="244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6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 x14ac:dyDescent="0.25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 x14ac:dyDescent="0.25">
      <c r="C272" s="45">
        <f>IF(OR(F272="",H272=""),"",IF(F272=H272,1,IF(F272&lt;H272,0,IF(F272-H272&lt;10,2,IF(F272&gt;H272,3,SE)))))</f>
        <v>0</v>
      </c>
      <c r="D272" s="231" t="str">
        <f>V243</f>
        <v>Lenda Mágica</v>
      </c>
      <c r="E272" s="231"/>
      <c r="F272" s="75">
        <v>40</v>
      </c>
      <c r="G272" s="65" t="s">
        <v>17</v>
      </c>
      <c r="H272" s="76">
        <v>64</v>
      </c>
      <c r="I272" s="231" t="str">
        <f>V241</f>
        <v>CR FLASHOW 11</v>
      </c>
      <c r="J272" s="231"/>
      <c r="K272" s="231"/>
      <c r="L272" s="231"/>
      <c r="M272" s="231"/>
      <c r="N272" s="231"/>
      <c r="O272" s="231"/>
      <c r="P272" s="231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 x14ac:dyDescent="0.25">
      <c r="C273" s="45">
        <f>IF(OR(F273="",H273=""),"",IF(F273=H273,1,IF(F273&lt;H273,0,IF(F273-H273&lt;10,2,IF(F273&gt;H273,3,SE)))))</f>
        <v>0</v>
      </c>
      <c r="D273" s="231" t="str">
        <f>V242</f>
        <v>VivaCR.FC</v>
      </c>
      <c r="E273" s="231"/>
      <c r="F273" s="75">
        <v>39</v>
      </c>
      <c r="G273" s="65" t="s">
        <v>17</v>
      </c>
      <c r="H273" s="76">
        <v>40</v>
      </c>
      <c r="I273" s="231" t="str">
        <f>V240</f>
        <v>PIERCE34-CRUEL FC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 x14ac:dyDescent="0.3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 x14ac:dyDescent="0.25">
      <c r="C275" s="45" t="str">
        <f>IF(OR(F275="",H275=""),"",IF(F275=H275,1,IF(F275&lt;H275,0,IF(F275-H275&lt;10,2,IF(F275&gt;H275,3,SE)))))</f>
        <v/>
      </c>
      <c r="D275" s="241" t="s">
        <v>159</v>
      </c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3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 x14ac:dyDescent="0.3">
      <c r="C276" s="45" t="str">
        <f>IF(OR(F276="",H276=""),"",IF(F276=H276,1,IF(F276&lt;H276,0,IF(F276-H276&lt;10,2,IF(F276&gt;H276,3,SE)))))</f>
        <v/>
      </c>
      <c r="D276" s="244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6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 x14ac:dyDescent="0.25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 x14ac:dyDescent="0.25">
      <c r="C278" s="45" t="str">
        <f>IF(OR(F278="",H278=""),"",IF(F278=H278,1,IF(F278&lt;H278,0,IF(F278-H278&lt;10,2,IF(F278&gt;H278,3,SE)))))</f>
        <v/>
      </c>
      <c r="D278" s="231" t="str">
        <f>V243</f>
        <v>Lenda Mágica</v>
      </c>
      <c r="E278" s="231"/>
      <c r="F278" s="92"/>
      <c r="G278" s="58" t="s">
        <v>17</v>
      </c>
      <c r="H278" s="92"/>
      <c r="I278" s="231" t="str">
        <f>V242</f>
        <v>VivaCR.FC</v>
      </c>
      <c r="J278" s="231"/>
      <c r="K278" s="231"/>
      <c r="L278" s="231"/>
      <c r="M278" s="231"/>
      <c r="N278" s="231"/>
      <c r="O278" s="231"/>
      <c r="P278" s="231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 x14ac:dyDescent="0.25">
      <c r="C279" s="45" t="str">
        <f>IF(OR(F279="",H279=""),"",IF(F279=H279,1,IF(F279&lt;H279,0,IF(F279-H279&lt;10,2,IF(F279&gt;H279,3,SE)))))</f>
        <v/>
      </c>
      <c r="D279" s="231" t="str">
        <f>V241</f>
        <v>CR FLASHOW 11</v>
      </c>
      <c r="E279" s="231"/>
      <c r="F279" s="92"/>
      <c r="G279" s="58" t="s">
        <v>17</v>
      </c>
      <c r="H279" s="92"/>
      <c r="I279" s="231" t="str">
        <f>V240</f>
        <v>PIERCE34-CRUEL FC</v>
      </c>
      <c r="J279" s="231"/>
      <c r="K279" s="231"/>
      <c r="L279" s="231"/>
      <c r="M279" s="231"/>
      <c r="N279" s="231"/>
      <c r="O279" s="231"/>
      <c r="P279" s="231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 x14ac:dyDescent="0.3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 x14ac:dyDescent="0.25">
      <c r="C281" s="45" t="str">
        <f>IF(OR(F281="",H281=""),"",IF(F281=H281,1,IF(F281&lt;H281,0,IF(F281-H281&lt;10,2,IF(F281&gt;H281,3,SE)))))</f>
        <v/>
      </c>
      <c r="D281" s="261" t="s">
        <v>126</v>
      </c>
      <c r="E281" s="262"/>
      <c r="F281" s="262"/>
      <c r="G281" s="262"/>
      <c r="H281" s="262"/>
      <c r="I281" s="262"/>
      <c r="J281" s="262"/>
      <c r="K281" s="262"/>
      <c r="L281" s="262"/>
      <c r="M281" s="263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 x14ac:dyDescent="0.3">
      <c r="C282" s="45" t="str">
        <f>IF(OR(F282="",H282=""),"",IF(F282=H282,1,IF(F282&lt;H282,0,IF(F282-H282&lt;10,2,IF(F282&gt;H282,3,SE)))))</f>
        <v/>
      </c>
      <c r="D282" s="264"/>
      <c r="E282" s="265"/>
      <c r="F282" s="265"/>
      <c r="G282" s="265"/>
      <c r="H282" s="265"/>
      <c r="I282" s="265"/>
      <c r="J282" s="265"/>
      <c r="K282" s="265"/>
      <c r="L282" s="265"/>
      <c r="M282" s="266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 x14ac:dyDescent="0.25">
      <c r="C283" s="45"/>
      <c r="D283" s="48" t="s">
        <v>3</v>
      </c>
      <c r="E283" s="49" t="s">
        <v>21</v>
      </c>
      <c r="F283" s="396" t="s">
        <v>12</v>
      </c>
      <c r="G283" s="397"/>
      <c r="H283" s="396" t="s">
        <v>309</v>
      </c>
      <c r="I283" s="397"/>
      <c r="J283" s="396" t="s">
        <v>310</v>
      </c>
      <c r="K283" s="397"/>
      <c r="L283" s="396" t="s">
        <v>174</v>
      </c>
      <c r="M283" s="398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 x14ac:dyDescent="0.25">
      <c r="C284" s="45"/>
      <c r="D284" s="62" t="s">
        <v>4</v>
      </c>
      <c r="E284" s="62" t="str">
        <f>VLOOKUP(AC284,$U$283:$AB$287,2)</f>
        <v>BFR Igor Costa</v>
      </c>
      <c r="F284" s="225">
        <f>VLOOKUP(AC284,$U$283:$AB$287,3)</f>
        <v>9</v>
      </c>
      <c r="G284" s="225"/>
      <c r="H284" s="226">
        <f>VLOOKUP(AC284,$U$283:$AB$287,4)</f>
        <v>284</v>
      </c>
      <c r="I284" s="226"/>
      <c r="J284" s="226">
        <f>VLOOKUP(AC284,$U$283:$AB$287,5)</f>
        <v>270</v>
      </c>
      <c r="K284" s="226"/>
      <c r="L284" s="226">
        <f>VLOOKUP(AC284,$U$283:$AB$287,6)</f>
        <v>14</v>
      </c>
      <c r="M284" s="394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9</v>
      </c>
      <c r="X284" s="45">
        <f>SUM(H292,H299,H305,H310,H317,H323)</f>
        <v>284</v>
      </c>
      <c r="Y284" s="45">
        <f>SUM(F292,F299,F305,F310,F317,F323)</f>
        <v>270</v>
      </c>
      <c r="Z284" s="45">
        <f>X284-Y284</f>
        <v>14</v>
      </c>
      <c r="AA284" s="45">
        <f>(W284*10^10)+((Z284+5000)*10^6)+(X284*10)+U284</f>
        <v>95014002841</v>
      </c>
      <c r="AB284" s="45">
        <f>LARGE($AA$284:$AA$287,U284)</f>
        <v>95014002841</v>
      </c>
      <c r="AC284" s="64">
        <f>MATCH(AB284,$AA$284:$AA$287,0)</f>
        <v>1</v>
      </c>
      <c r="AD284" s="45"/>
      <c r="AE284" s="45"/>
    </row>
    <row r="285" spans="3:31" x14ac:dyDescent="0.25">
      <c r="C285" s="45"/>
      <c r="D285" s="62" t="s">
        <v>5</v>
      </c>
      <c r="E285" s="62" t="str">
        <f>VLOOKUP(AC285,$U$283:$AB$287,2)</f>
        <v>FC Jo@o Pedro</v>
      </c>
      <c r="F285" s="225">
        <f>VLOOKUP(AC285,$U$283:$AB$287,3)</f>
        <v>8</v>
      </c>
      <c r="G285" s="225"/>
      <c r="H285" s="226">
        <f>VLOOKUP(AC285,$U$283:$AB$287,4)</f>
        <v>266</v>
      </c>
      <c r="I285" s="226"/>
      <c r="J285" s="226">
        <f>VLOOKUP(AC285,$U$283:$AB$287,5)</f>
        <v>231</v>
      </c>
      <c r="K285" s="226"/>
      <c r="L285" s="226">
        <f>VLOOKUP(AC285,$U$283:$AB$287,6)</f>
        <v>35</v>
      </c>
      <c r="M285" s="394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267</v>
      </c>
      <c r="Y285" s="45">
        <f>SUM(F293,F298,H305,F311,F316,H323)</f>
        <v>280</v>
      </c>
      <c r="Z285" s="45">
        <f>X285-Y285</f>
        <v>-13</v>
      </c>
      <c r="AA285" s="45">
        <f>(W285*10^10)+((Z285+5000)*10^6)+(X285*10)+U285</f>
        <v>54987002672</v>
      </c>
      <c r="AB285" s="45">
        <f>LARGE($AA$284:$AA$287,U285)</f>
        <v>85035002664</v>
      </c>
      <c r="AC285" s="64">
        <f>MATCH(AB285,$AA$284:$AA$287,0)</f>
        <v>4</v>
      </c>
      <c r="AD285" s="45"/>
      <c r="AE285" s="45"/>
    </row>
    <row r="286" spans="3:31" x14ac:dyDescent="0.25">
      <c r="C286" s="45"/>
      <c r="D286" s="63" t="s">
        <v>6</v>
      </c>
      <c r="E286" s="63" t="str">
        <f>VLOOKUP(AC286,$U$283:$AB$287,2)</f>
        <v>Mentex F.C.</v>
      </c>
      <c r="F286" s="247">
        <f>VLOOKUP(AC286,$U$283:$AB$287,3)</f>
        <v>5</v>
      </c>
      <c r="G286" s="247"/>
      <c r="H286" s="301">
        <f>VLOOKUP(AC286,$U$283:$AB$287,4)</f>
        <v>267</v>
      </c>
      <c r="I286" s="301"/>
      <c r="J286" s="301">
        <f>VLOOKUP(AC286,$U$283:$AB$287,5)</f>
        <v>280</v>
      </c>
      <c r="K286" s="301"/>
      <c r="L286" s="301">
        <f>VLOOKUP(AC286,$U$283:$AB$287,6)</f>
        <v>-13</v>
      </c>
      <c r="M286" s="395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261</v>
      </c>
      <c r="Y286" s="45">
        <f>SUM(H293,H299,F304,H311,H317,F322)</f>
        <v>297</v>
      </c>
      <c r="Z286" s="45">
        <f>X286-Y286</f>
        <v>-36</v>
      </c>
      <c r="AA286" s="45">
        <f>(W286*10^10)+((Z286+5000)*10^6)+(X286*10)+U286</f>
        <v>34964002613</v>
      </c>
      <c r="AB286" s="45">
        <f>LARGE($AA$284:$AA$287,U286)</f>
        <v>54987002672</v>
      </c>
      <c r="AC286" s="64">
        <f>MATCH(AB286,$AA$284:$AA$287,0)</f>
        <v>2</v>
      </c>
      <c r="AD286" s="45"/>
      <c r="AE286" s="45"/>
    </row>
    <row r="287" spans="3:31" x14ac:dyDescent="0.25">
      <c r="C287" s="45"/>
      <c r="D287" s="63" t="s">
        <v>7</v>
      </c>
      <c r="E287" s="63" t="str">
        <f>VLOOKUP(AC287,$U$283:$AB$287,2)</f>
        <v>Fiote Team</v>
      </c>
      <c r="F287" s="247">
        <f>VLOOKUP(AC287,$U$283:$AB$287,3)</f>
        <v>3</v>
      </c>
      <c r="G287" s="247"/>
      <c r="H287" s="301">
        <f>VLOOKUP(AC287,$U$283:$AB$287,4)</f>
        <v>261</v>
      </c>
      <c r="I287" s="301"/>
      <c r="J287" s="301">
        <f>VLOOKUP(AC287,$U$283:$AB$287,5)</f>
        <v>297</v>
      </c>
      <c r="K287" s="301"/>
      <c r="L287" s="301">
        <f>VLOOKUP(AC287,$U$283:$AB$287,6)</f>
        <v>-36</v>
      </c>
      <c r="M287" s="395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8</v>
      </c>
      <c r="X287" s="45">
        <f>SUM(F292,F298,F304,F310,F316,F322)</f>
        <v>266</v>
      </c>
      <c r="Y287" s="45">
        <f>SUM(H292,H298,H304,H310,H316,H322)</f>
        <v>231</v>
      </c>
      <c r="Z287" s="45">
        <f>X287-Y287</f>
        <v>35</v>
      </c>
      <c r="AA287" s="45">
        <f>(W287*10^10)+((Z287+5000)*10^6)+(X287*10)+U287</f>
        <v>85035002664</v>
      </c>
      <c r="AB287" s="45">
        <f>LARGE($AA$284:$AA$287,U287)</f>
        <v>34964002613</v>
      </c>
      <c r="AC287" s="64">
        <f>MATCH(AB287,$AA$284:$AA$287,0)</f>
        <v>3</v>
      </c>
      <c r="AD287" s="45"/>
      <c r="AE287" s="45"/>
    </row>
    <row r="288" spans="3:31" ht="15.75" thickBot="1" x14ac:dyDescent="0.3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 x14ac:dyDescent="0.25">
      <c r="C289" s="45" t="str">
        <f>IF(OR(F289="",H289=""),"",IF(F289=H289,1,IF(F289&lt;H289,0,IF(F289-H289&lt;10,2,IF(F289&gt;H289,3,SE)))))</f>
        <v/>
      </c>
      <c r="D289" s="251" t="s">
        <v>154</v>
      </c>
      <c r="E289" s="252"/>
      <c r="F289" s="252"/>
      <c r="G289" s="252"/>
      <c r="H289" s="252"/>
      <c r="I289" s="252"/>
      <c r="J289" s="252"/>
      <c r="K289" s="252"/>
      <c r="L289" s="252"/>
      <c r="M289" s="252"/>
      <c r="N289" s="252"/>
      <c r="O289" s="252"/>
      <c r="P289" s="253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 x14ac:dyDescent="0.3">
      <c r="C290" s="45" t="str">
        <f>IF(OR(F290="",H290=""),"",IF(F290=H290,1,IF(F290&lt;H290,0,IF(F290-H290&lt;10,2,IF(F290&gt;H290,3,SE)))))</f>
        <v/>
      </c>
      <c r="D290" s="254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6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 x14ac:dyDescent="0.25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 x14ac:dyDescent="0.25">
      <c r="C292" s="70">
        <f>IF(OR(F292="",H292=""),"",IF(F292=H292,1,IF(F292&lt;H292,0,IF(F292-H292&lt;10,2,IF(F292&gt;H292,3,SE)))))</f>
        <v>0</v>
      </c>
      <c r="D292" s="231" t="str">
        <f>V287</f>
        <v>FC Jo@o Pedro</v>
      </c>
      <c r="E292" s="231"/>
      <c r="F292" s="75">
        <v>48</v>
      </c>
      <c r="G292" s="65" t="s">
        <v>17</v>
      </c>
      <c r="H292" s="76">
        <v>53</v>
      </c>
      <c r="I292" s="231" t="str">
        <f>V284</f>
        <v>BFR Igor Costa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 x14ac:dyDescent="0.25">
      <c r="C293" s="70">
        <f>IF(OR(F293="",H293=""),"",IF(F293=H293,1,IF(F293&lt;H293,0,IF(F293-H293&lt;10,2,IF(F293&gt;H293,3,SE)))))</f>
        <v>3</v>
      </c>
      <c r="D293" s="231" t="str">
        <f>V286</f>
        <v>Fiote Team</v>
      </c>
      <c r="E293" s="231"/>
      <c r="F293" s="76">
        <v>57</v>
      </c>
      <c r="G293" s="65" t="s">
        <v>17</v>
      </c>
      <c r="H293" s="75">
        <v>44</v>
      </c>
      <c r="I293" s="231" t="str">
        <f>V285</f>
        <v>Mentex F.C.</v>
      </c>
      <c r="J293" s="231"/>
      <c r="K293" s="231"/>
      <c r="L293" s="231"/>
      <c r="M293" s="231"/>
      <c r="N293" s="231"/>
      <c r="O293" s="231"/>
      <c r="P293" s="231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 x14ac:dyDescent="0.3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 x14ac:dyDescent="0.25">
      <c r="C295" s="70" t="str">
        <f>IF(OR(F295="",H295=""),"",IF(F295=H295,1,IF(F295&lt;H295,0,IF(F295-H295&lt;10,2,IF(F295&gt;H295,3,SE)))))</f>
        <v/>
      </c>
      <c r="D295" s="241" t="s">
        <v>155</v>
      </c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3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 x14ac:dyDescent="0.3">
      <c r="C296" s="70" t="str">
        <f>IF(OR(F296="",H296=""),"",IF(F296=H296,1,IF(F296&lt;H296,0,IF(F296-H296&lt;10,2,IF(F296&gt;H296,3,SE)))))</f>
        <v/>
      </c>
      <c r="D296" s="244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6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 x14ac:dyDescent="0.25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 x14ac:dyDescent="0.25">
      <c r="C298" s="70">
        <f>IF(OR(F298="",H298=""),"",IF(F298=H298,1,IF(F298&lt;H298,0,IF(F298-H298&lt;10,2,IF(F298&gt;H298,3,SE)))))</f>
        <v>0</v>
      </c>
      <c r="D298" s="231" t="str">
        <f>V287</f>
        <v>FC Jo@o Pedro</v>
      </c>
      <c r="E298" s="231"/>
      <c r="F298" s="75">
        <v>45</v>
      </c>
      <c r="G298" s="65" t="s">
        <v>17</v>
      </c>
      <c r="H298" s="76">
        <v>49</v>
      </c>
      <c r="I298" s="231" t="str">
        <f>V285</f>
        <v>Mentex F.C.</v>
      </c>
      <c r="J298" s="231"/>
      <c r="K298" s="231"/>
      <c r="L298" s="231"/>
      <c r="M298" s="231"/>
      <c r="N298" s="231"/>
      <c r="O298" s="231"/>
      <c r="P298" s="231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 x14ac:dyDescent="0.25">
      <c r="C299" s="70">
        <f>IF(OR(F299="",H299=""),"",IF(F299=H299,1,IF(F299&lt;H299,0,IF(F299-H299&lt;10,2,IF(F299&gt;H299,3,SE)))))</f>
        <v>0</v>
      </c>
      <c r="D299" s="231" t="str">
        <f>V286</f>
        <v>Fiote Team</v>
      </c>
      <c r="E299" s="231"/>
      <c r="F299" s="75">
        <v>47</v>
      </c>
      <c r="G299" s="65" t="s">
        <v>17</v>
      </c>
      <c r="H299" s="76">
        <v>51</v>
      </c>
      <c r="I299" s="231" t="str">
        <f>V284</f>
        <v>BFR Igor Costa</v>
      </c>
      <c r="J299" s="231"/>
      <c r="K299" s="231"/>
      <c r="L299" s="231"/>
      <c r="M299" s="231"/>
      <c r="N299" s="231"/>
      <c r="O299" s="231"/>
      <c r="P299" s="231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 x14ac:dyDescent="0.3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 x14ac:dyDescent="0.25">
      <c r="C301" s="70" t="str">
        <f>IF(OR(F301="",H301=""),"",IF(F301=H301,1,IF(F301&lt;H301,0,IF(F301-H301&lt;10,2,IF(F301&gt;H301,3,SE)))))</f>
        <v/>
      </c>
      <c r="D301" s="241" t="s">
        <v>156</v>
      </c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3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 x14ac:dyDescent="0.3">
      <c r="C302" s="70" t="str">
        <f>IF(OR(F302="",H302=""),"",IF(F302=H302,1,IF(F302&lt;H302,0,IF(F302-H302&lt;10,2,IF(F302&gt;H302,3,SE)))))</f>
        <v/>
      </c>
      <c r="D302" s="244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6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 x14ac:dyDescent="0.25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 x14ac:dyDescent="0.25">
      <c r="C304" s="70">
        <f>IF(OR(F304="",H304=""),"",IF(F304=H304,1,IF(F304&lt;H304,0,IF(F304-H304&lt;10,2,IF(F304&gt;H304,3,SE)))))</f>
        <v>3</v>
      </c>
      <c r="D304" s="231" t="str">
        <f>V287</f>
        <v>FC Jo@o Pedro</v>
      </c>
      <c r="E304" s="231"/>
      <c r="F304" s="76">
        <v>63</v>
      </c>
      <c r="G304" s="65" t="s">
        <v>17</v>
      </c>
      <c r="H304" s="75">
        <v>40</v>
      </c>
      <c r="I304" s="231" t="str">
        <f>V286</f>
        <v>Fiote Team</v>
      </c>
      <c r="J304" s="231"/>
      <c r="K304" s="231"/>
      <c r="L304" s="231"/>
      <c r="M304" s="231"/>
      <c r="N304" s="231"/>
      <c r="O304" s="231"/>
      <c r="P304" s="231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 x14ac:dyDescent="0.25">
      <c r="C305" s="70">
        <f>IF(OR(F305="",H305=""),"",IF(F305=H305,1,IF(F305&lt;H305,0,IF(F305-H305&lt;10,2,IF(F305&gt;H305,3,SE)))))</f>
        <v>0</v>
      </c>
      <c r="D305" s="231" t="str">
        <f>V285</f>
        <v>Mentex F.C.</v>
      </c>
      <c r="E305" s="231"/>
      <c r="F305" s="75">
        <v>56</v>
      </c>
      <c r="G305" s="65" t="s">
        <v>17</v>
      </c>
      <c r="H305" s="76">
        <v>70</v>
      </c>
      <c r="I305" s="231" t="str">
        <f>V284</f>
        <v>BFR Igor Costa</v>
      </c>
      <c r="J305" s="231"/>
      <c r="K305" s="231"/>
      <c r="L305" s="231"/>
      <c r="M305" s="231"/>
      <c r="N305" s="231"/>
      <c r="O305" s="231"/>
      <c r="P305" s="231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 x14ac:dyDescent="0.3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 x14ac:dyDescent="0.25">
      <c r="C307" s="70" t="str">
        <f>IF(OR(F307="",H307=""),"",IF(F307=H307,1,IF(F307&lt;H307,0,IF(F307-H307&lt;10,2,IF(F307&gt;H307,3,SE)))))</f>
        <v/>
      </c>
      <c r="D307" s="241" t="s">
        <v>157</v>
      </c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3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 x14ac:dyDescent="0.3">
      <c r="C308" s="70" t="str">
        <f>IF(OR(F308="",H308=""),"",IF(F308=H308,1,IF(F308&lt;H308,0,IF(F308-H308&lt;10,2,IF(F308&gt;H308,3,SE)))))</f>
        <v/>
      </c>
      <c r="D308" s="244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6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 x14ac:dyDescent="0.25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 x14ac:dyDescent="0.25">
      <c r="C310" s="70">
        <f>IF(OR(F310="",H310=""),"",IF(F310=H310,1,IF(F310&lt;H310,0,IF(F310-H310&lt;10,2,IF(F310&gt;H310,3,SE)))))</f>
        <v>3</v>
      </c>
      <c r="D310" s="231" t="str">
        <f>V287</f>
        <v>FC Jo@o Pedro</v>
      </c>
      <c r="E310" s="231"/>
      <c r="F310" s="76">
        <v>57</v>
      </c>
      <c r="G310" s="65" t="s">
        <v>17</v>
      </c>
      <c r="H310" s="75">
        <v>41</v>
      </c>
      <c r="I310" s="231" t="str">
        <f>V284</f>
        <v>BFR Igor Costa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 x14ac:dyDescent="0.25">
      <c r="C311" s="70">
        <f>IF(OR(F311="",H311=""),"",IF(F311=H311,1,IF(F311&lt;H311,0,IF(F311-H311&lt;10,2,IF(F311&gt;H311,3,SE)))))</f>
        <v>0</v>
      </c>
      <c r="D311" s="231" t="str">
        <f>V286</f>
        <v>Fiote Team</v>
      </c>
      <c r="E311" s="231"/>
      <c r="F311" s="75">
        <v>55</v>
      </c>
      <c r="G311" s="65" t="s">
        <v>17</v>
      </c>
      <c r="H311" s="76">
        <v>70</v>
      </c>
      <c r="I311" s="231" t="str">
        <f>V285</f>
        <v>Mentex F.C.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 x14ac:dyDescent="0.3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 x14ac:dyDescent="0.25">
      <c r="C313" s="70" t="str">
        <f>IF(OR(F313="",H313=""),"",IF(F313=H313,1,IF(F313&lt;H313,0,IF(F313-H313&lt;10,2,IF(F313&gt;H313,3,SE)))))</f>
        <v/>
      </c>
      <c r="D313" s="241" t="s">
        <v>158</v>
      </c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3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 x14ac:dyDescent="0.3">
      <c r="C314" s="70" t="str">
        <f>IF(OR(F314="",H314=""),"",IF(F314=H314,1,IF(F314&lt;H314,0,IF(F314-H314&lt;10,2,IF(F314&gt;H314,3,SE)))))</f>
        <v/>
      </c>
      <c r="D314" s="244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6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 x14ac:dyDescent="0.25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 x14ac:dyDescent="0.25">
      <c r="C316" s="70">
        <f>IF(OR(F316="",H316=""),"",IF(F316=H316,1,IF(F316&lt;H316,0,IF(F316-H316&lt;10,2,IF(F316&gt;H316,3,SE)))))</f>
        <v>2</v>
      </c>
      <c r="D316" s="231" t="str">
        <f>V287</f>
        <v>FC Jo@o Pedro</v>
      </c>
      <c r="E316" s="231"/>
      <c r="F316" s="76">
        <v>53</v>
      </c>
      <c r="G316" s="65" t="s">
        <v>17</v>
      </c>
      <c r="H316" s="75">
        <v>48</v>
      </c>
      <c r="I316" s="231" t="str">
        <f>V285</f>
        <v>Mentex F.C.</v>
      </c>
      <c r="J316" s="231"/>
      <c r="K316" s="231"/>
      <c r="L316" s="231"/>
      <c r="M316" s="231"/>
      <c r="N316" s="231"/>
      <c r="O316" s="231"/>
      <c r="P316" s="231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 x14ac:dyDescent="0.25">
      <c r="C317" s="70">
        <f>IF(OR(F317="",H317=""),"",IF(F317=H317,1,IF(F317&lt;H317,0,IF(F317-H317&lt;10,2,IF(F317&gt;H317,3,SE)))))</f>
        <v>0</v>
      </c>
      <c r="D317" s="231" t="str">
        <f>V286</f>
        <v>Fiote Team</v>
      </c>
      <c r="E317" s="231"/>
      <c r="F317" s="75">
        <v>62</v>
      </c>
      <c r="G317" s="65" t="s">
        <v>17</v>
      </c>
      <c r="H317" s="76">
        <v>69</v>
      </c>
      <c r="I317" s="231" t="str">
        <f>V284</f>
        <v>BFR Igor Costa</v>
      </c>
      <c r="J317" s="231"/>
      <c r="K317" s="231"/>
      <c r="L317" s="231"/>
      <c r="M317" s="231"/>
      <c r="N317" s="231"/>
      <c r="O317" s="231"/>
      <c r="P317" s="231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 x14ac:dyDescent="0.3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 x14ac:dyDescent="0.25">
      <c r="C319" s="70" t="str">
        <f>IF(OR(F319="",H319=""),"",IF(F319=H319,1,IF(F319&lt;H319,0,IF(F319-H319&lt;10,2,IF(F319&gt;H319,3,SE)))))</f>
        <v/>
      </c>
      <c r="D319" s="241" t="s">
        <v>159</v>
      </c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3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 x14ac:dyDescent="0.3">
      <c r="C320" s="70" t="str">
        <f>IF(OR(F320="",H320=""),"",IF(F320=H320,1,IF(F320&lt;H320,0,IF(F320-H320&lt;10,2,IF(F320&gt;H320,3,SE)))))</f>
        <v/>
      </c>
      <c r="D320" s="244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6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 x14ac:dyDescent="0.25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 x14ac:dyDescent="0.25">
      <c r="C322" s="70" t="str">
        <f>IF(OR(F322="",H322=""),"",IF(F322=H322,1,IF(F322&lt;H322,0,IF(F322-H322&lt;10,2,IF(F322&gt;H322,3,SE)))))</f>
        <v/>
      </c>
      <c r="D322" s="231" t="str">
        <f>V287</f>
        <v>FC Jo@o Pedro</v>
      </c>
      <c r="E322" s="231"/>
      <c r="F322" s="92"/>
      <c r="G322" s="65" t="s">
        <v>17</v>
      </c>
      <c r="H322" s="92"/>
      <c r="I322" s="231" t="str">
        <f>V286</f>
        <v>Fiote Team</v>
      </c>
      <c r="J322" s="231"/>
      <c r="K322" s="231"/>
      <c r="L322" s="231"/>
      <c r="M322" s="231"/>
      <c r="N322" s="231"/>
      <c r="O322" s="231"/>
      <c r="P322" s="231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 x14ac:dyDescent="0.25">
      <c r="C323" s="70" t="str">
        <f>IF(OR(F323="",H323=""),"",IF(F323=H323,1,IF(F323&lt;H323,0,IF(F323-H323&lt;10,2,IF(F323&gt;H323,3,SE)))))</f>
        <v/>
      </c>
      <c r="D323" s="231" t="str">
        <f>V285</f>
        <v>Mentex F.C.</v>
      </c>
      <c r="E323" s="231"/>
      <c r="F323" s="92"/>
      <c r="G323" s="65" t="s">
        <v>17</v>
      </c>
      <c r="H323" s="92"/>
      <c r="I323" s="231" t="str">
        <f>V284</f>
        <v>BFR Igor Costa</v>
      </c>
      <c r="J323" s="231"/>
      <c r="K323" s="231"/>
      <c r="L323" s="231"/>
      <c r="M323" s="231"/>
      <c r="N323" s="231"/>
      <c r="O323" s="231"/>
      <c r="P323" s="231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 x14ac:dyDescent="0.3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 x14ac:dyDescent="0.25">
      <c r="C325" s="45" t="str">
        <f>IF(OR(F325="",H325=""),"",IF(F325=H325,1,IF(F325&lt;H325,0,IF(F325-H325&lt;10,2,IF(F325&gt;H325,3,SE)))))</f>
        <v/>
      </c>
      <c r="D325" s="261" t="s">
        <v>127</v>
      </c>
      <c r="E325" s="262"/>
      <c r="F325" s="262"/>
      <c r="G325" s="262"/>
      <c r="H325" s="262"/>
      <c r="I325" s="262"/>
      <c r="J325" s="262"/>
      <c r="K325" s="262"/>
      <c r="L325" s="262"/>
      <c r="M325" s="263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 x14ac:dyDescent="0.3">
      <c r="C326" s="45" t="str">
        <f>IF(OR(F326="",H326=""),"",IF(F326=H326,1,IF(F326&lt;H326,0,IF(F326-H326&lt;10,2,IF(F326&gt;H326,3,SE)))))</f>
        <v/>
      </c>
      <c r="D326" s="264"/>
      <c r="E326" s="265"/>
      <c r="F326" s="265"/>
      <c r="G326" s="265"/>
      <c r="H326" s="265"/>
      <c r="I326" s="265"/>
      <c r="J326" s="265"/>
      <c r="K326" s="265"/>
      <c r="L326" s="265"/>
      <c r="M326" s="266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 x14ac:dyDescent="0.25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6" t="s">
        <v>12</v>
      </c>
      <c r="G327" s="397"/>
      <c r="H327" s="396" t="s">
        <v>309</v>
      </c>
      <c r="I327" s="397"/>
      <c r="J327" s="396" t="s">
        <v>310</v>
      </c>
      <c r="K327" s="397"/>
      <c r="L327" s="396" t="s">
        <v>174</v>
      </c>
      <c r="M327" s="398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 x14ac:dyDescent="0.25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25">
        <f>VLOOKUP(AC328,$U$327:$AB$331,3)</f>
        <v>12</v>
      </c>
      <c r="G328" s="225"/>
      <c r="H328" s="226">
        <f>VLOOKUP(AC328,$U$327:$AB$331,4)</f>
        <v>261</v>
      </c>
      <c r="I328" s="226"/>
      <c r="J328" s="226">
        <f>VLOOKUP(AC328,$U$327:$AB$331,5)</f>
        <v>200</v>
      </c>
      <c r="K328" s="226"/>
      <c r="L328" s="226">
        <f>VLOOKUP(AC328,$U$327:$AB$331,6)</f>
        <v>61</v>
      </c>
      <c r="M328" s="394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2</v>
      </c>
      <c r="X328" s="45">
        <f>SUM(H336,H343,H349,H354,H361,H367)</f>
        <v>254</v>
      </c>
      <c r="Y328" s="45">
        <f>SUM(F336,F343,F349,F354,F361,F367)</f>
        <v>266</v>
      </c>
      <c r="Z328" s="45">
        <f>X328-Y328</f>
        <v>-12</v>
      </c>
      <c r="AA328" s="45">
        <f>(W328*10^10)+((Z328+5000)*10^6)+(X328*10)+U328</f>
        <v>24988002541</v>
      </c>
      <c r="AB328" s="45">
        <f>LARGE($AA$328:$AA$331,U328)</f>
        <v>125061002614</v>
      </c>
      <c r="AC328" s="64">
        <f>MATCH(AB328,$AA$328:$AA$331,0)</f>
        <v>4</v>
      </c>
      <c r="AD328" s="45"/>
      <c r="AE328" s="45"/>
    </row>
    <row r="329" spans="3:31" x14ac:dyDescent="0.25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25">
        <f>VLOOKUP(AC329,$U$327:$AB$331,3)</f>
        <v>6</v>
      </c>
      <c r="G329" s="225"/>
      <c r="H329" s="226">
        <f>VLOOKUP(AC329,$U$327:$AB$331,4)</f>
        <v>273</v>
      </c>
      <c r="I329" s="226"/>
      <c r="J329" s="226">
        <f>VLOOKUP(AC329,$U$327:$AB$331,5)</f>
        <v>290</v>
      </c>
      <c r="K329" s="226"/>
      <c r="L329" s="226">
        <f>VLOOKUP(AC329,$U$327:$AB$331,6)</f>
        <v>-17</v>
      </c>
      <c r="M329" s="394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255</v>
      </c>
      <c r="Y329" s="45">
        <f>SUM(F337,F342,H349,F355,F360,H367)</f>
        <v>287</v>
      </c>
      <c r="Z329" s="45">
        <f>X329-Y329</f>
        <v>-32</v>
      </c>
      <c r="AA329" s="45">
        <f>(W329*10^10)+((Z329+5000)*10^6)+(X329*10)+U329</f>
        <v>34968002552</v>
      </c>
      <c r="AB329" s="45">
        <f>LARGE($AA$328:$AA$331,U329)</f>
        <v>64983002733</v>
      </c>
      <c r="AC329" s="64">
        <f>MATCH(AB329,$AA$328:$AA$331,0)</f>
        <v>3</v>
      </c>
      <c r="AD329" s="45"/>
      <c r="AE329" s="45"/>
    </row>
    <row r="330" spans="3:31" x14ac:dyDescent="0.25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Barretense F.C.</v>
      </c>
      <c r="F330" s="247">
        <f>VLOOKUP(AC330,$U$327:$AB$331,3)</f>
        <v>3</v>
      </c>
      <c r="G330" s="247"/>
      <c r="H330" s="301">
        <f>VLOOKUP(AC330,$U$327:$AB$331,4)</f>
        <v>255</v>
      </c>
      <c r="I330" s="301"/>
      <c r="J330" s="301">
        <f>VLOOKUP(AC330,$U$327:$AB$331,5)</f>
        <v>287</v>
      </c>
      <c r="K330" s="301"/>
      <c r="L330" s="301">
        <f>VLOOKUP(AC330,$U$327:$AB$331,6)</f>
        <v>-32</v>
      </c>
      <c r="M330" s="395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6</v>
      </c>
      <c r="X330" s="45">
        <f>SUM(F337,F343,H348,F355,F361,H366)</f>
        <v>273</v>
      </c>
      <c r="Y330" s="45">
        <f>SUM(H337,H343,F348,H355,H361,F366)</f>
        <v>290</v>
      </c>
      <c r="Z330" s="45">
        <f>X330-Y330</f>
        <v>-17</v>
      </c>
      <c r="AA330" s="45">
        <f>(W330*10^10)+((Z330+5000)*10^6)+(X330*10)+U330</f>
        <v>64983002733</v>
      </c>
      <c r="AB330" s="45">
        <f>LARGE($AA$328:$AA$331,U330)</f>
        <v>34968002552</v>
      </c>
      <c r="AC330" s="64">
        <f>MATCH(AB330,$AA$328:$AA$331,0)</f>
        <v>2</v>
      </c>
      <c r="AD330" s="45"/>
      <c r="AE330" s="45"/>
    </row>
    <row r="331" spans="3:31" x14ac:dyDescent="0.25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Glaa.VascodaaGamaa</v>
      </c>
      <c r="F331" s="247">
        <f>VLOOKUP(AC331,$U$327:$AB$331,3)</f>
        <v>2</v>
      </c>
      <c r="G331" s="247"/>
      <c r="H331" s="301">
        <f>VLOOKUP(AC331,$U$327:$AB$331,4)</f>
        <v>254</v>
      </c>
      <c r="I331" s="301"/>
      <c r="J331" s="301">
        <f>VLOOKUP(AC331,$U$327:$AB$331,5)</f>
        <v>266</v>
      </c>
      <c r="K331" s="301"/>
      <c r="L331" s="301">
        <f>VLOOKUP(AC331,$U$327:$AB$331,6)</f>
        <v>-12</v>
      </c>
      <c r="M331" s="395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261</v>
      </c>
      <c r="Y331" s="45">
        <f>SUM(H336,H342,H348,H354,H360,H366)</f>
        <v>200</v>
      </c>
      <c r="Z331" s="45">
        <f>X331-Y331</f>
        <v>61</v>
      </c>
      <c r="AA331" s="45">
        <f>(W331*10^10)+((Z331+5000)*10^6)+(X331*10)+U331</f>
        <v>125061002614</v>
      </c>
      <c r="AB331" s="45">
        <f>LARGE($AA$328:$AA$331,U331)</f>
        <v>24988002541</v>
      </c>
      <c r="AC331" s="64">
        <f>MATCH(AB331,$AA$328:$AA$331,0)</f>
        <v>1</v>
      </c>
      <c r="AD331" s="45"/>
      <c r="AE331" s="45"/>
    </row>
    <row r="332" spans="3:31" ht="15.75" thickBot="1" x14ac:dyDescent="0.3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 x14ac:dyDescent="0.25">
      <c r="C333" s="45" t="str">
        <f>IF(OR(F333="",H333=""),"",IF(F333=H333,1,IF(F333&lt;H333,0,IF(F333-H333&lt;10,2,IF(F333&gt;H333,3,SE)))))</f>
        <v/>
      </c>
      <c r="D333" s="251" t="s">
        <v>154</v>
      </c>
      <c r="E333" s="252"/>
      <c r="F333" s="252"/>
      <c r="G333" s="252"/>
      <c r="H333" s="252"/>
      <c r="I333" s="252"/>
      <c r="J333" s="252"/>
      <c r="K333" s="252"/>
      <c r="L333" s="252"/>
      <c r="M333" s="252"/>
      <c r="N333" s="252"/>
      <c r="O333" s="252"/>
      <c r="P333" s="253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 x14ac:dyDescent="0.3">
      <c r="C334" s="45" t="str">
        <f>IF(OR(F334="",H334=""),"",IF(F334=H334,1,IF(F334&lt;H334,0,IF(F334-H334&lt;10,2,IF(F334&gt;H334,3,SE)))))</f>
        <v/>
      </c>
      <c r="D334" s="254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6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 x14ac:dyDescent="0.25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 x14ac:dyDescent="0.25">
      <c r="C336" s="45">
        <f>IF(OR(F336="",H336=""),"",IF(F336=H336,1,IF(F336&lt;H336,0,IF(F336-H336&lt;10,2,IF(F336&gt;H336,3,SE)))))</f>
        <v>2</v>
      </c>
      <c r="D336" s="231" t="str">
        <f>V331</f>
        <v>Grajaú F.C.</v>
      </c>
      <c r="E336" s="231"/>
      <c r="F336" s="76">
        <v>67</v>
      </c>
      <c r="G336" s="65" t="s">
        <v>17</v>
      </c>
      <c r="H336" s="75">
        <v>63</v>
      </c>
      <c r="I336" s="231" t="str">
        <f>V328</f>
        <v>Glaa.VascodaaGamaa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 x14ac:dyDescent="0.25">
      <c r="C337" s="45">
        <f>IF(OR(F337="",H337=""),"",IF(F337=H337,1,IF(F337&lt;H337,0,IF(F337-H337&lt;10,2,IF(F337&gt;H337,3,SE)))))</f>
        <v>2</v>
      </c>
      <c r="D337" s="231" t="str">
        <f>V330</f>
        <v>PedroCampos F.C</v>
      </c>
      <c r="E337" s="231"/>
      <c r="F337" s="76">
        <v>103</v>
      </c>
      <c r="G337" s="65" t="s">
        <v>17</v>
      </c>
      <c r="H337" s="75">
        <v>94</v>
      </c>
      <c r="I337" s="231" t="str">
        <f>V329</f>
        <v>Barretense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 x14ac:dyDescent="0.3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 x14ac:dyDescent="0.25">
      <c r="C339" s="45" t="str">
        <f>IF(OR(F339="",H339=""),"",IF(F339=H339,1,IF(F339&lt;H339,0,IF(F339-H339&lt;10,2,IF(F339&gt;H339,3,SE)))))</f>
        <v/>
      </c>
      <c r="D339" s="241" t="s">
        <v>155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</row>
    <row r="340" spans="3:29" ht="15.75" thickBot="1" x14ac:dyDescent="0.3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</row>
    <row r="341" spans="3:29" x14ac:dyDescent="0.25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 x14ac:dyDescent="0.25">
      <c r="C342" s="45">
        <f>IF(OR(F342="",H342=""),"",IF(F342=H342,1,IF(F342&lt;H342,0,IF(F342-H342&lt;10,2,IF(F342&gt;H342,3,SE)))))</f>
        <v>3</v>
      </c>
      <c r="D342" s="231" t="str">
        <f>V331</f>
        <v>Grajaú F.C.</v>
      </c>
      <c r="E342" s="231"/>
      <c r="F342" s="76">
        <v>47</v>
      </c>
      <c r="G342" s="58" t="s">
        <v>17</v>
      </c>
      <c r="H342" s="75">
        <v>21</v>
      </c>
      <c r="I342" s="231" t="str">
        <f>V329</f>
        <v>Barretense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</row>
    <row r="343" spans="3:29" x14ac:dyDescent="0.25">
      <c r="C343" s="45">
        <f>IF(OR(F343="",H343=""),"",IF(F343=H343,1,IF(F343&lt;H343,0,IF(F343-H343&lt;10,2,IF(F343&gt;H343,3,SE)))))</f>
        <v>2</v>
      </c>
      <c r="D343" s="231" t="str">
        <f>V330</f>
        <v>PedroCampos F.C</v>
      </c>
      <c r="E343" s="231"/>
      <c r="F343" s="76">
        <v>46</v>
      </c>
      <c r="G343" s="58" t="s">
        <v>17</v>
      </c>
      <c r="H343" s="75">
        <v>38</v>
      </c>
      <c r="I343" s="231" t="str">
        <f>V328</f>
        <v>Glaa.VascodaaGamaa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0</v>
      </c>
    </row>
    <row r="344" spans="3:29" ht="15.75" thickBot="1" x14ac:dyDescent="0.3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 x14ac:dyDescent="0.25">
      <c r="C345" s="45" t="str">
        <f>IF(OR(F345="",H345=""),"",IF(F345=H345,1,IF(F345&lt;H345,0,IF(F345-H345&lt;10,2,IF(F345&gt;H345,3,SE)))))</f>
        <v/>
      </c>
      <c r="D345" s="241" t="s">
        <v>156</v>
      </c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3"/>
      <c r="Q345" s="45" t="str">
        <f>IF(OR(H345="",F345=""),"",IF(H345=F345,1,IF(H345&lt;F345,0,IF(H345-F345&lt;10,2,IF(H345&gt;F345,3,SE)))))</f>
        <v/>
      </c>
    </row>
    <row r="346" spans="3:29" ht="15.75" thickBot="1" x14ac:dyDescent="0.3">
      <c r="C346" s="45" t="str">
        <f>IF(OR(F346="",H346=""),"",IF(F346=H346,1,IF(F346&lt;H346,0,IF(F346-H346&lt;10,2,IF(F346&gt;H346,3,SE)))))</f>
        <v/>
      </c>
      <c r="D346" s="244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6"/>
      <c r="Q346" s="45" t="str">
        <f>IF(OR(H346="",F346=""),"",IF(H346=F346,1,IF(H346&lt;F346,0,IF(H346-F346&lt;10,2,IF(H346&gt;F346,3,SE)))))</f>
        <v/>
      </c>
    </row>
    <row r="347" spans="3:29" x14ac:dyDescent="0.25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 x14ac:dyDescent="0.25">
      <c r="C348" s="45">
        <f>IF(OR(F348="",H348=""),"",IF(F348=H348,1,IF(F348&lt;H348,0,IF(F348-H348&lt;10,2,IF(F348&gt;H348,3,SE)))))</f>
        <v>3</v>
      </c>
      <c r="D348" s="231" t="str">
        <f>V331</f>
        <v>Grajaú F.C.</v>
      </c>
      <c r="E348" s="231"/>
      <c r="F348" s="76">
        <v>58</v>
      </c>
      <c r="G348" s="65" t="s">
        <v>17</v>
      </c>
      <c r="H348" s="75">
        <v>34</v>
      </c>
      <c r="I348" s="231" t="str">
        <f>V330</f>
        <v>PedroCampos F.C</v>
      </c>
      <c r="J348" s="231"/>
      <c r="K348" s="231"/>
      <c r="L348" s="231"/>
      <c r="M348" s="231"/>
      <c r="N348" s="231"/>
      <c r="O348" s="231"/>
      <c r="P348" s="231"/>
      <c r="Q348" s="45">
        <f>IF(OR(H348="",F348=""),"",IF(H348=F348,1,IF(H348&lt;F348,0,IF(H348-F348&lt;10,2,IF(H348&gt;F348,3,SE)))))</f>
        <v>0</v>
      </c>
    </row>
    <row r="349" spans="3:29" x14ac:dyDescent="0.25">
      <c r="C349" s="45">
        <f>IF(OR(F349="",H349=""),"",IF(F349=H349,1,IF(F349&lt;H349,0,IF(F349-H349&lt;10,2,IF(F349&gt;H349,3,SE)))))</f>
        <v>0</v>
      </c>
      <c r="D349" s="231" t="str">
        <f>V329</f>
        <v>Barretense F.C.</v>
      </c>
      <c r="E349" s="231"/>
      <c r="F349" s="75">
        <v>53</v>
      </c>
      <c r="G349" s="65" t="s">
        <v>17</v>
      </c>
      <c r="H349" s="76">
        <v>58</v>
      </c>
      <c r="I349" s="231" t="str">
        <f>V328</f>
        <v>Glaa.VascodaaGamaa</v>
      </c>
      <c r="J349" s="231"/>
      <c r="K349" s="231"/>
      <c r="L349" s="231"/>
      <c r="M349" s="231"/>
      <c r="N349" s="231"/>
      <c r="O349" s="231"/>
      <c r="P349" s="231"/>
      <c r="Q349" s="45">
        <f>IF(OR(H349="",F349=""),"",IF(H349=F349,1,IF(H349&lt;F349,0,IF(H349-F349&lt;10,2,IF(H349&gt;F349,3,SE)))))</f>
        <v>2</v>
      </c>
    </row>
    <row r="350" spans="3:29" ht="15.75" thickBot="1" x14ac:dyDescent="0.3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 x14ac:dyDescent="0.25">
      <c r="C351" s="45" t="str">
        <f>IF(OR(F351="",H351=""),"",IF(F351=H351,1,IF(F351&lt;H351,0,IF(F351-H351&lt;10,2,IF(F351&gt;H351,3,SE)))))</f>
        <v/>
      </c>
      <c r="D351" s="241" t="s">
        <v>157</v>
      </c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3"/>
      <c r="Q351" s="45" t="str">
        <f>IF(OR(H351="",F351=""),"",IF(H351=F351,1,IF(H351&lt;F351,0,IF(H351-F351&lt;10,2,IF(H351&gt;F351,3,SE)))))</f>
        <v/>
      </c>
    </row>
    <row r="352" spans="3:29" ht="15.75" thickBot="1" x14ac:dyDescent="0.3">
      <c r="C352" s="45" t="str">
        <f>IF(OR(F352="",H352=""),"",IF(F352=H352,1,IF(F352&lt;H352,0,IF(F352-H352&lt;10,2,IF(F352&gt;H352,3,SE)))))</f>
        <v/>
      </c>
      <c r="D352" s="244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6"/>
      <c r="Q352" s="45" t="str">
        <f>IF(OR(H352="",F352=""),"",IF(H352=F352,1,IF(H352&lt;F352,0,IF(H352-F352&lt;10,2,IF(H352&gt;F352,3,SE)))))</f>
        <v/>
      </c>
    </row>
    <row r="353" spans="3:17" x14ac:dyDescent="0.25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 x14ac:dyDescent="0.25">
      <c r="C354" s="45">
        <f>IF(OR(F354="",H354=""),"",IF(F354=H354,1,IF(F354&lt;H354,0,IF(F354-H354&lt;10,2,IF(F354&gt;H354,3,SE)))))</f>
        <v>2</v>
      </c>
      <c r="D354" s="231" t="str">
        <f>V331</f>
        <v>Grajaú F.C.</v>
      </c>
      <c r="E354" s="231"/>
      <c r="F354" s="76">
        <v>42</v>
      </c>
      <c r="G354" s="65" t="s">
        <v>17</v>
      </c>
      <c r="H354" s="75">
        <v>38</v>
      </c>
      <c r="I354" s="231" t="str">
        <f>V328</f>
        <v>Glaa.VascodaaGamaa</v>
      </c>
      <c r="J354" s="231"/>
      <c r="K354" s="231"/>
      <c r="L354" s="231"/>
      <c r="M354" s="231"/>
      <c r="N354" s="231"/>
      <c r="O354" s="231"/>
      <c r="P354" s="231"/>
      <c r="Q354" s="45">
        <f>IF(OR(H354="",F354=""),"",IF(H354=F354,1,IF(H354&lt;F354,0,IF(H354-F354&lt;10,2,IF(H354&gt;F354,3,SE)))))</f>
        <v>0</v>
      </c>
    </row>
    <row r="355" spans="3:17" x14ac:dyDescent="0.25">
      <c r="C355" s="45">
        <f>IF(OR(F355="",H355=""),"",IF(F355=H355,1,IF(F355&lt;H355,0,IF(F355-H355&lt;10,2,IF(F355&gt;H355,3,SE)))))</f>
        <v>0</v>
      </c>
      <c r="D355" s="231" t="str">
        <f>V330</f>
        <v>PedroCampos F.C</v>
      </c>
      <c r="E355" s="231"/>
      <c r="F355" s="75">
        <v>32</v>
      </c>
      <c r="G355" s="65" t="s">
        <v>17</v>
      </c>
      <c r="H355" s="76">
        <v>43</v>
      </c>
      <c r="I355" s="231" t="str">
        <f>V329</f>
        <v>Barretense F.C.</v>
      </c>
      <c r="J355" s="231"/>
      <c r="K355" s="231"/>
      <c r="L355" s="231"/>
      <c r="M355" s="231"/>
      <c r="N355" s="231"/>
      <c r="O355" s="231"/>
      <c r="P355" s="231"/>
      <c r="Q355" s="45">
        <f>IF(OR(H355="",F355=""),"",IF(H355=F355,1,IF(H355&lt;F355,0,IF(H355-F355&lt;10,2,IF(H355&gt;F355,3,SE)))))</f>
        <v>3</v>
      </c>
    </row>
    <row r="356" spans="3:17" ht="15.75" thickBot="1" x14ac:dyDescent="0.3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 x14ac:dyDescent="0.25">
      <c r="C357" s="45" t="str">
        <f>IF(OR(F357="",H357=""),"",IF(F357=H357,1,IF(F357&lt;H357,0,IF(F357-H357&lt;10,2,IF(F357&gt;H357,3,SE)))))</f>
        <v/>
      </c>
      <c r="D357" s="241" t="s">
        <v>158</v>
      </c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3"/>
      <c r="Q357" s="45" t="str">
        <f>IF(OR(H357="",F357=""),"",IF(H357=F357,1,IF(H357&lt;F357,0,IF(H357-F357&lt;10,2,IF(H357&gt;F357,3,SE)))))</f>
        <v/>
      </c>
    </row>
    <row r="358" spans="3:17" ht="15.75" thickBot="1" x14ac:dyDescent="0.3">
      <c r="C358" s="45" t="str">
        <f>IF(OR(F358="",H358=""),"",IF(F358=H358,1,IF(F358&lt;H358,0,IF(F358-H358&lt;10,2,IF(F358&gt;H358,3,SE)))))</f>
        <v/>
      </c>
      <c r="D358" s="244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6"/>
      <c r="Q358" s="45" t="str">
        <f>IF(OR(H358="",F358=""),"",IF(H358=F358,1,IF(H358&lt;F358,0,IF(H358-F358&lt;10,2,IF(H358&gt;F358,3,SE)))))</f>
        <v/>
      </c>
    </row>
    <row r="359" spans="3:17" x14ac:dyDescent="0.25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 x14ac:dyDescent="0.25">
      <c r="C360" s="45">
        <f>IF(OR(F360="",H360=""),"",IF(F360=H360,1,IF(F360&lt;H360,0,IF(F360-H360&lt;10,2,IF(F360&gt;H360,3,SE)))))</f>
        <v>2</v>
      </c>
      <c r="D360" s="231" t="str">
        <f>V331</f>
        <v>Grajaú F.C.</v>
      </c>
      <c r="E360" s="231"/>
      <c r="F360" s="76">
        <v>47</v>
      </c>
      <c r="G360" s="65" t="s">
        <v>17</v>
      </c>
      <c r="H360" s="75">
        <v>44</v>
      </c>
      <c r="I360" s="231" t="str">
        <f>V329</f>
        <v>Barretense F.C.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0</v>
      </c>
    </row>
    <row r="361" spans="3:17" x14ac:dyDescent="0.25">
      <c r="C361" s="45">
        <f>IF(OR(F361="",H361=""),"",IF(F361=H361,1,IF(F361&lt;H361,0,IF(F361-H361&lt;10,2,IF(F361&gt;H361,3,SE)))))</f>
        <v>2</v>
      </c>
      <c r="D361" s="231" t="str">
        <f>V330</f>
        <v>PedroCampos F.C</v>
      </c>
      <c r="E361" s="231"/>
      <c r="F361" s="76">
        <v>58</v>
      </c>
      <c r="G361" s="65" t="s">
        <v>17</v>
      </c>
      <c r="H361" s="75">
        <v>57</v>
      </c>
      <c r="I361" s="231" t="str">
        <f>V328</f>
        <v>Glaa.VascodaaGamaa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</row>
    <row r="362" spans="3:17" ht="15.75" thickBot="1" x14ac:dyDescent="0.3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 x14ac:dyDescent="0.25">
      <c r="C363" s="45" t="str">
        <f>IF(OR(F363="",H363=""),"",IF(F363=H363,1,IF(F363&lt;H363,0,IF(F363-H363&lt;10,2,IF(F363&gt;H363,3,SE)))))</f>
        <v/>
      </c>
      <c r="D363" s="241" t="s">
        <v>159</v>
      </c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3"/>
      <c r="Q363" s="45" t="str">
        <f>IF(OR(H363="",F363=""),"",IF(H363=F363,1,IF(H363&lt;F363,0,IF(H363-F363&lt;10,2,IF(H363&gt;F363,3,SE)))))</f>
        <v/>
      </c>
    </row>
    <row r="364" spans="3:17" ht="15.75" thickBot="1" x14ac:dyDescent="0.3">
      <c r="C364" s="45" t="str">
        <f>IF(OR(F364="",H364=""),"",IF(F364=H364,1,IF(F364&lt;H364,0,IF(F364-H364&lt;10,2,IF(F364&gt;H364,3,SE)))))</f>
        <v/>
      </c>
      <c r="D364" s="244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6"/>
      <c r="Q364" s="45" t="str">
        <f>IF(OR(H364="",F364=""),"",IF(H364=F364,1,IF(H364&lt;F364,0,IF(H364-F364&lt;10,2,IF(H364&gt;F364,3,SE)))))</f>
        <v/>
      </c>
    </row>
    <row r="365" spans="3:17" x14ac:dyDescent="0.25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 x14ac:dyDescent="0.25">
      <c r="C366" s="45" t="str">
        <f>IF(OR(F366="",H366=""),"",IF(F366=H366,1,IF(F366&lt;H366,0,IF(F366-H366&lt;10,2,IF(F366&gt;H366,3,SE)))))</f>
        <v/>
      </c>
      <c r="D366" s="231" t="str">
        <f>V331</f>
        <v>Grajaú F.C.</v>
      </c>
      <c r="E366" s="231"/>
      <c r="F366" s="92"/>
      <c r="G366" s="58" t="s">
        <v>17</v>
      </c>
      <c r="H366" s="92"/>
      <c r="I366" s="231" t="str">
        <f>V330</f>
        <v>PedroCampos F.C</v>
      </c>
      <c r="J366" s="231"/>
      <c r="K366" s="231"/>
      <c r="L366" s="231"/>
      <c r="M366" s="231"/>
      <c r="N366" s="231"/>
      <c r="O366" s="231"/>
      <c r="P366" s="231"/>
      <c r="Q366" s="45" t="str">
        <f>IF(OR(H366="",F366=""),"",IF(H366=F366,1,IF(H366&lt;F366,0,IF(H366-F366&lt;10,2,IF(H366&gt;F366,3,SE)))))</f>
        <v/>
      </c>
    </row>
    <row r="367" spans="3:17" x14ac:dyDescent="0.25">
      <c r="C367" s="45" t="str">
        <f>IF(OR(F367="",H367=""),"",IF(F367=H367,1,IF(F367&lt;H367,0,IF(F367-H367&lt;10,2,IF(F367&gt;H367,3,SE)))))</f>
        <v/>
      </c>
      <c r="D367" s="231" t="str">
        <f>V329</f>
        <v>Barretense F.C.</v>
      </c>
      <c r="E367" s="231"/>
      <c r="F367" s="92"/>
      <c r="G367" s="58" t="s">
        <v>17</v>
      </c>
      <c r="H367" s="92"/>
      <c r="I367" s="231" t="str">
        <f>V328</f>
        <v>Glaa.VascodaaGamaa</v>
      </c>
      <c r="J367" s="231"/>
      <c r="K367" s="231"/>
      <c r="L367" s="231"/>
      <c r="M367" s="231"/>
      <c r="N367" s="231"/>
      <c r="O367" s="231"/>
      <c r="P367" s="231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 x14ac:dyDescent="0.25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 x14ac:dyDescent="0.3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 x14ac:dyDescent="0.3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 x14ac:dyDescent="0.25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 x14ac:dyDescent="0.25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 x14ac:dyDescent="0.3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 x14ac:dyDescent="0.3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 x14ac:dyDescent="0.25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 x14ac:dyDescent="0.25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 x14ac:dyDescent="0.25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 x14ac:dyDescent="0.3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 x14ac:dyDescent="0.25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 x14ac:dyDescent="0.25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 x14ac:dyDescent="0.3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 x14ac:dyDescent="0.3">
      <c r="D19" s="50" t="s">
        <v>3</v>
      </c>
      <c r="E19" s="51" t="s">
        <v>21</v>
      </c>
      <c r="F19" s="267" t="s">
        <v>12</v>
      </c>
      <c r="G19" s="268"/>
      <c r="H19" s="267" t="s">
        <v>172</v>
      </c>
      <c r="I19" s="268"/>
      <c r="J19" s="267" t="s">
        <v>173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 x14ac:dyDescent="0.25">
      <c r="D20" s="52" t="s">
        <v>4</v>
      </c>
      <c r="E20" s="68" t="str">
        <f>VLOOKUP(AC20,$U$20:$AB$23,2)</f>
        <v/>
      </c>
      <c r="F20" s="284">
        <f>VLOOKUP(AC20,$U$20:$AB$23,3)</f>
        <v>0</v>
      </c>
      <c r="G20" s="285"/>
      <c r="H20" s="286">
        <f>VLOOKUP(AC20,$U$20:$AB$23,4)</f>
        <v>0</v>
      </c>
      <c r="I20" s="287"/>
      <c r="J20" s="286">
        <f>VLOOKUP(AC20,$U$20:$AB$23,5)</f>
        <v>0</v>
      </c>
      <c r="K20" s="287"/>
      <c r="L20" s="286">
        <f>VLOOKUP(AC20,$U$20:$AB$23,6)</f>
        <v>0</v>
      </c>
      <c r="M20" s="30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/>
      </c>
      <c r="W20" s="70">
        <f>SUM(Q28,Q35,Q41,Q46,Q53,Q59)</f>
        <v>0</v>
      </c>
      <c r="X20" s="70">
        <f>SUM(H28,H35,H41,H46,H53,H59)</f>
        <v>0</v>
      </c>
      <c r="Y20" s="70">
        <f>SUM(F28,F35,F41,F46,F53,F59)</f>
        <v>0</v>
      </c>
      <c r="Z20" s="70">
        <f>X20-Y20</f>
        <v>0</v>
      </c>
      <c r="AA20" s="70">
        <f>(W20*10^10)+((Z20+5000)*10^6)+(X20*10)+U20</f>
        <v>5000000001</v>
      </c>
      <c r="AB20" s="70">
        <f>LARGE($AA$20:$AA$23,U20)</f>
        <v>5000000004</v>
      </c>
      <c r="AC20" s="72">
        <f>MATCH(AB20,$AA$20:$AA$23,0)</f>
        <v>4</v>
      </c>
      <c r="AD20" s="70"/>
      <c r="AE20" s="70"/>
      <c r="AF20" s="70"/>
      <c r="AG20" s="70"/>
      <c r="AH20" s="45"/>
    </row>
    <row r="21" spans="3:34" x14ac:dyDescent="0.25">
      <c r="D21" s="53" t="s">
        <v>5</v>
      </c>
      <c r="E21" s="69" t="str">
        <f>VLOOKUP(AC21,$U$20:$AB$23,2)</f>
        <v/>
      </c>
      <c r="F21" s="279">
        <f>VLOOKUP(AC21,$U$20:$AB$23,3)</f>
        <v>0</v>
      </c>
      <c r="G21" s="280"/>
      <c r="H21" s="281">
        <f>VLOOKUP(AC21,$U$20:$AB$23,4)</f>
        <v>0</v>
      </c>
      <c r="I21" s="282"/>
      <c r="J21" s="281">
        <f>VLOOKUP(AC21,$U$20:$AB$23,5)</f>
        <v>0</v>
      </c>
      <c r="K21" s="282"/>
      <c r="L21" s="281">
        <f>VLOOKUP(AC21,$U$20:$AB$23,6)</f>
        <v>0</v>
      </c>
      <c r="M21" s="303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/>
      </c>
      <c r="W21" s="70">
        <f>SUM(Q29,Q34,Q47,Q52,C41,C59)</f>
        <v>0</v>
      </c>
      <c r="X21" s="70">
        <f>SUM(H29,H34,F41,H47,H52,F59)</f>
        <v>0</v>
      </c>
      <c r="Y21" s="70">
        <f>SUM(F29,F34,H41,F47,F52,H59)</f>
        <v>0</v>
      </c>
      <c r="Z21" s="70">
        <f>X21-Y21</f>
        <v>0</v>
      </c>
      <c r="AA21" s="70">
        <f>(W21*10^10)+((Z21+5000)*10^6)+(X21*10)+U21</f>
        <v>5000000002</v>
      </c>
      <c r="AB21" s="70">
        <f>LARGE($AA$20:$AA$23,U21)</f>
        <v>5000000003</v>
      </c>
      <c r="AC21" s="72">
        <f>MATCH(AB21,$AA$20:$AA$23,0)</f>
        <v>3</v>
      </c>
      <c r="AD21" s="70"/>
      <c r="AE21" s="70"/>
      <c r="AF21" s="70"/>
      <c r="AG21" s="70"/>
      <c r="AH21" s="45"/>
    </row>
    <row r="22" spans="3:34" x14ac:dyDescent="0.25">
      <c r="D22" s="54" t="s">
        <v>6</v>
      </c>
      <c r="E22" s="66" t="str">
        <f>VLOOKUP(AC22,$U$20:$AB$23,2)</f>
        <v/>
      </c>
      <c r="F22" s="269">
        <f>VLOOKUP(AC22,$U$20:$AB$23,3)</f>
        <v>0</v>
      </c>
      <c r="G22" s="270"/>
      <c r="H22" s="271">
        <f>VLOOKUP(AC22,$U$20:$AB$23,4)</f>
        <v>0</v>
      </c>
      <c r="I22" s="272"/>
      <c r="J22" s="271">
        <f>VLOOKUP(AC22,$U$20:$AB$23,5)</f>
        <v>0</v>
      </c>
      <c r="K22" s="272"/>
      <c r="L22" s="271">
        <f>VLOOKUP(AC22,$U$20:$AB$23,6)</f>
        <v>0</v>
      </c>
      <c r="M22" s="399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/>
      </c>
      <c r="W22" s="70">
        <f>SUM(C29,C35,Q40,C47,C53,Q58)</f>
        <v>0</v>
      </c>
      <c r="X22" s="70">
        <f>SUM(F29,F35,H40,F47,F53,H58)</f>
        <v>0</v>
      </c>
      <c r="Y22" s="70">
        <f>SUM(H29,H35,F40,H47,H53,F58)</f>
        <v>0</v>
      </c>
      <c r="Z22" s="70">
        <f>X22-Y22</f>
        <v>0</v>
      </c>
      <c r="AA22" s="70">
        <f>(W22*10^10)+((Z22+5000)*10^6)+(X22*10)+U22</f>
        <v>5000000003</v>
      </c>
      <c r="AB22" s="70">
        <f>LARGE($AA$20:$AA$23,U22)</f>
        <v>5000000002</v>
      </c>
      <c r="AC22" s="72">
        <f>MATCH(AB22,$AA$20:$AA$23,0)</f>
        <v>2</v>
      </c>
      <c r="AD22" s="70"/>
      <c r="AE22" s="70"/>
      <c r="AF22" s="70"/>
      <c r="AG22" s="70"/>
      <c r="AH22" s="45"/>
    </row>
    <row r="23" spans="3:34" x14ac:dyDescent="0.25">
      <c r="D23" s="54" t="s">
        <v>7</v>
      </c>
      <c r="E23" s="66" t="str">
        <f>VLOOKUP(AC23,$U$20:$AB$23,2)</f>
        <v/>
      </c>
      <c r="F23" s="269">
        <f>VLOOKUP(AC23,$U$20:$AB$23,3)</f>
        <v>0</v>
      </c>
      <c r="G23" s="270"/>
      <c r="H23" s="271">
        <f>VLOOKUP(AC23,$U$20:$AB$23,4)</f>
        <v>0</v>
      </c>
      <c r="I23" s="272"/>
      <c r="J23" s="271">
        <f>VLOOKUP(AC23,$U$20:$AB$23,5)</f>
        <v>0</v>
      </c>
      <c r="K23" s="272"/>
      <c r="L23" s="271">
        <f>VLOOKUP(AC23,$U$20:$AB$23,6)</f>
        <v>0</v>
      </c>
      <c r="M23" s="399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/>
      </c>
      <c r="W23" s="70">
        <f>SUM(C28,C34,C40,C46,C52,C58)</f>
        <v>0</v>
      </c>
      <c r="X23" s="70">
        <f>SUM(F28,F34,F40,F46,F52,F58)</f>
        <v>0</v>
      </c>
      <c r="Y23" s="70">
        <f>SUM(H28,H34,H40,H46,H52,H58)</f>
        <v>0</v>
      </c>
      <c r="Z23" s="70">
        <f>X23-Y23</f>
        <v>0</v>
      </c>
      <c r="AA23" s="70">
        <f>(W23*10^10)+((Z23+5000)*10^6)+(X23*10)+U23</f>
        <v>5000000004</v>
      </c>
      <c r="AB23" s="70">
        <f>LARGE($AA$20:$AA$23,U23)</f>
        <v>5000000001</v>
      </c>
      <c r="AC23" s="72">
        <f>MATCH(AB23,$AA$20:$AA$23,0)</f>
        <v>1</v>
      </c>
      <c r="AD23" s="70"/>
      <c r="AE23" s="70"/>
      <c r="AF23" s="70"/>
      <c r="AG23" s="70"/>
      <c r="AH23" s="45"/>
    </row>
    <row r="24" spans="3:34" ht="15.75" thickBot="1" x14ac:dyDescent="0.3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 x14ac:dyDescent="0.25">
      <c r="D25" s="251" t="s">
        <v>160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 x14ac:dyDescent="0.3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 x14ac:dyDescent="0.25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 x14ac:dyDescent="0.25">
      <c r="C28" s="45" t="str">
        <f>IF(OR(F28="",H28=""),"",IF(F28=H28,1,IF(F28&lt;H28,0,IF(F28-H28&lt;10,2,IF(F28&gt;H28,3,SE)))))</f>
        <v/>
      </c>
      <c r="D28" s="231" t="str">
        <f>V23</f>
        <v/>
      </c>
      <c r="E28" s="231"/>
      <c r="F28" s="76"/>
      <c r="G28" s="58" t="s">
        <v>17</v>
      </c>
      <c r="H28" s="75"/>
      <c r="I28" s="231" t="str">
        <f>V20</f>
        <v/>
      </c>
      <c r="J28" s="231"/>
      <c r="K28" s="231"/>
      <c r="L28" s="231"/>
      <c r="M28" s="231"/>
      <c r="N28" s="231"/>
      <c r="O28" s="231"/>
      <c r="P28" s="231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 x14ac:dyDescent="0.25">
      <c r="C29" s="45" t="str">
        <f>IF(OR(F29="",H29=""),"",IF(F29=H29,1,IF(F29&lt;H29,0,IF(F29-H29&lt;10,2,IF(F29&gt;H29,3,SE)))))</f>
        <v/>
      </c>
      <c r="D29" s="231" t="str">
        <f>V22</f>
        <v/>
      </c>
      <c r="E29" s="231"/>
      <c r="F29" s="76"/>
      <c r="G29" s="58" t="s">
        <v>17</v>
      </c>
      <c r="H29" s="75"/>
      <c r="I29" s="231" t="str">
        <f>V21</f>
        <v/>
      </c>
      <c r="J29" s="231"/>
      <c r="K29" s="231"/>
      <c r="L29" s="231"/>
      <c r="M29" s="231"/>
      <c r="N29" s="231"/>
      <c r="O29" s="231"/>
      <c r="P29" s="231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 x14ac:dyDescent="0.3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 x14ac:dyDescent="0.25">
      <c r="C31" s="45" t="str">
        <f>IF(OR(F31="",H31=""),"",IF(F31=H31,1,IF(F31&lt;H31,0,IF(F31-H31&lt;10,2,IF(F31&gt;H31,3,SE)))))</f>
        <v/>
      </c>
      <c r="D31" s="241" t="s">
        <v>161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 x14ac:dyDescent="0.3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45" t="str">
        <f>IF(OR(F34="",H34=""),"",IF(F34=H34,1,IF(F34&lt;H34,0,IF(F34-H34&lt;10,2,IF(F34&gt;H34,3,SE)))))</f>
        <v/>
      </c>
      <c r="D34" s="231" t="str">
        <f>V23</f>
        <v/>
      </c>
      <c r="E34" s="231"/>
      <c r="F34" s="76"/>
      <c r="G34" s="65" t="s">
        <v>17</v>
      </c>
      <c r="H34" s="75"/>
      <c r="I34" s="231" t="str">
        <f>V21</f>
        <v/>
      </c>
      <c r="J34" s="231"/>
      <c r="K34" s="231"/>
      <c r="L34" s="231"/>
      <c r="M34" s="231"/>
      <c r="N34" s="231"/>
      <c r="O34" s="231"/>
      <c r="P34" s="231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 x14ac:dyDescent="0.25">
      <c r="C35" s="45" t="str">
        <f>IF(OR(F35="",H35=""),"",IF(F35=H35,1,IF(F35&lt;H35,0,IF(F35-H35&lt;10,2,IF(F35&gt;H35,3,SE)))))</f>
        <v/>
      </c>
      <c r="D35" s="231" t="str">
        <f>V22</f>
        <v/>
      </c>
      <c r="E35" s="231"/>
      <c r="F35" s="75"/>
      <c r="G35" s="65" t="s">
        <v>17</v>
      </c>
      <c r="H35" s="76"/>
      <c r="I35" s="231" t="str">
        <f>V20</f>
        <v/>
      </c>
      <c r="J35" s="231"/>
      <c r="K35" s="231"/>
      <c r="L35" s="231"/>
      <c r="M35" s="231"/>
      <c r="N35" s="231"/>
      <c r="O35" s="231"/>
      <c r="P35" s="231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 x14ac:dyDescent="0.3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 x14ac:dyDescent="0.25">
      <c r="C37" s="45" t="str">
        <f>IF(OR(F37="",H37=""),"",IF(F37=H37,1,IF(F37&lt;H37,0,IF(F37-H37&lt;10,2,IF(F37&gt;H37,3,SE)))))</f>
        <v/>
      </c>
      <c r="D37" s="241" t="s">
        <v>162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 x14ac:dyDescent="0.3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 x14ac:dyDescent="0.25">
      <c r="C40" s="45" t="str">
        <f>IF(OR(F40="",H40=""),"",IF(F40=H40,1,IF(F40&lt;H40,0,IF(F40-H40&lt;10,2,IF(F40&gt;H40,3,SE)))))</f>
        <v/>
      </c>
      <c r="D40" s="231" t="str">
        <f>V23</f>
        <v/>
      </c>
      <c r="E40" s="231"/>
      <c r="F40" s="76"/>
      <c r="G40" s="65" t="s">
        <v>17</v>
      </c>
      <c r="H40" s="75"/>
      <c r="I40" s="231" t="str">
        <f>V22</f>
        <v/>
      </c>
      <c r="J40" s="231"/>
      <c r="K40" s="231"/>
      <c r="L40" s="231"/>
      <c r="M40" s="231"/>
      <c r="N40" s="231"/>
      <c r="O40" s="231"/>
      <c r="P40" s="231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 x14ac:dyDescent="0.25">
      <c r="C41" s="45" t="str">
        <f>IF(OR(F41="",H41=""),"",IF(F41=H41,1,IF(F41&lt;H41,0,IF(F41-H41&lt;10,2,IF(F41&gt;H41,3,SE)))))</f>
        <v/>
      </c>
      <c r="D41" s="231" t="str">
        <f>V21</f>
        <v/>
      </c>
      <c r="E41" s="231"/>
      <c r="F41" s="75"/>
      <c r="G41" s="65" t="s">
        <v>17</v>
      </c>
      <c r="H41" s="76"/>
      <c r="I41" s="231" t="str">
        <f>V20</f>
        <v/>
      </c>
      <c r="J41" s="231"/>
      <c r="K41" s="231"/>
      <c r="L41" s="231"/>
      <c r="M41" s="231"/>
      <c r="N41" s="231"/>
      <c r="O41" s="231"/>
      <c r="P41" s="231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 x14ac:dyDescent="0.3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 x14ac:dyDescent="0.25">
      <c r="C43" s="45" t="str">
        <f>IF(OR(F43="",H43=""),"",IF(F43=H43,1,IF(F43&lt;H43,0,IF(F43-H43&lt;10,2,IF(F43&gt;H43,3,SE)))))</f>
        <v/>
      </c>
      <c r="D43" s="241" t="s">
        <v>163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 x14ac:dyDescent="0.3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 x14ac:dyDescent="0.25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 x14ac:dyDescent="0.25">
      <c r="C46" s="45" t="str">
        <f>IF(OR(F46="",H46=""),"",IF(F46=H46,1,IF(F46&lt;H46,0,IF(F46-H46&lt;10,2,IF(F46&gt;H46,3,SE)))))</f>
        <v/>
      </c>
      <c r="D46" s="231" t="str">
        <f>V23</f>
        <v/>
      </c>
      <c r="E46" s="231"/>
      <c r="F46" s="76"/>
      <c r="G46" s="65" t="s">
        <v>17</v>
      </c>
      <c r="H46" s="75"/>
      <c r="I46" s="231" t="str">
        <f>V20</f>
        <v/>
      </c>
      <c r="J46" s="231"/>
      <c r="K46" s="231"/>
      <c r="L46" s="231"/>
      <c r="M46" s="231"/>
      <c r="N46" s="231"/>
      <c r="O46" s="231"/>
      <c r="P46" s="231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 x14ac:dyDescent="0.25">
      <c r="C47" s="45" t="str">
        <f>IF(OR(F47="",H47=""),"",IF(F47=H47,1,IF(F47&lt;H47,0,IF(F47-H47&lt;10,2,IF(F47&gt;H47,3,SE)))))</f>
        <v/>
      </c>
      <c r="D47" s="231" t="str">
        <f>V22</f>
        <v/>
      </c>
      <c r="E47" s="231"/>
      <c r="F47" s="75"/>
      <c r="G47" s="65" t="s">
        <v>17</v>
      </c>
      <c r="H47" s="76"/>
      <c r="I47" s="231" t="str">
        <f>V21</f>
        <v/>
      </c>
      <c r="J47" s="231"/>
      <c r="K47" s="231"/>
      <c r="L47" s="231"/>
      <c r="M47" s="231"/>
      <c r="N47" s="231"/>
      <c r="O47" s="231"/>
      <c r="P47" s="231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 x14ac:dyDescent="0.3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 x14ac:dyDescent="0.25">
      <c r="C49" s="45" t="str">
        <f>IF(OR(F49="",H49=""),"",IF(F49=H49,1,IF(F49&lt;H49,0,IF(F49-H49&lt;10,2,IF(F49&gt;H49,3,SE)))))</f>
        <v/>
      </c>
      <c r="D49" s="241" t="s">
        <v>164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 x14ac:dyDescent="0.3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 x14ac:dyDescent="0.25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 x14ac:dyDescent="0.25">
      <c r="C52" s="45" t="str">
        <f>IF(OR(F52="",H52=""),"",IF(F52=H52,1,IF(F52&lt;H52,0,IF(F52-H52&lt;10,2,IF(F52&gt;H52,3,SE)))))</f>
        <v/>
      </c>
      <c r="D52" s="231" t="str">
        <f>V23</f>
        <v/>
      </c>
      <c r="E52" s="231"/>
      <c r="F52" s="76"/>
      <c r="G52" s="65" t="s">
        <v>17</v>
      </c>
      <c r="H52" s="75"/>
      <c r="I52" s="231" t="str">
        <f>V21</f>
        <v/>
      </c>
      <c r="J52" s="231"/>
      <c r="K52" s="231"/>
      <c r="L52" s="231"/>
      <c r="M52" s="231"/>
      <c r="N52" s="231"/>
      <c r="O52" s="231"/>
      <c r="P52" s="231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 x14ac:dyDescent="0.25">
      <c r="C53" s="45" t="str">
        <f>IF(OR(F53="",H53=""),"",IF(F53=H53,1,IF(F53&lt;H53,0,IF(F53-H53&lt;10,2,IF(F53&gt;H53,3,SE)))))</f>
        <v/>
      </c>
      <c r="D53" s="231" t="str">
        <f>V22</f>
        <v/>
      </c>
      <c r="E53" s="231"/>
      <c r="F53" s="75"/>
      <c r="G53" s="65" t="s">
        <v>17</v>
      </c>
      <c r="H53" s="76"/>
      <c r="I53" s="231" t="str">
        <f>V20</f>
        <v/>
      </c>
      <c r="J53" s="231"/>
      <c r="K53" s="231"/>
      <c r="L53" s="231"/>
      <c r="M53" s="231"/>
      <c r="N53" s="231"/>
      <c r="O53" s="231"/>
      <c r="P53" s="231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 x14ac:dyDescent="0.3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 x14ac:dyDescent="0.25">
      <c r="C55" s="45" t="str">
        <f>IF(OR(F55="",H55=""),"",IF(F55=H55,1,IF(F55&lt;H55,0,IF(F55-H55&lt;10,2,IF(F55&gt;H55,3,SE)))))</f>
        <v/>
      </c>
      <c r="D55" s="241" t="s">
        <v>165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 x14ac:dyDescent="0.3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 x14ac:dyDescent="0.25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 x14ac:dyDescent="0.25">
      <c r="C58" s="45" t="str">
        <f>IF(OR(F58="",H58=""),"",IF(F58=H58,1,IF(F58&lt;H58,0,IF(F58-H58&lt;10,2,IF(F58&gt;H58,3,SE)))))</f>
        <v/>
      </c>
      <c r="D58" s="231" t="str">
        <f>V23</f>
        <v/>
      </c>
      <c r="E58" s="231"/>
      <c r="F58" s="76"/>
      <c r="G58" s="58" t="s">
        <v>17</v>
      </c>
      <c r="H58" s="75"/>
      <c r="I58" s="231" t="str">
        <f>V22</f>
        <v/>
      </c>
      <c r="J58" s="231"/>
      <c r="K58" s="231"/>
      <c r="L58" s="231"/>
      <c r="M58" s="231"/>
      <c r="N58" s="231"/>
      <c r="O58" s="231"/>
      <c r="P58" s="231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 x14ac:dyDescent="0.25">
      <c r="C59" s="45" t="str">
        <f>IF(OR(F59="",H59=""),"",IF(F59=H59,1,IF(F59&lt;H59,0,IF(F59-H59&lt;10,2,IF(F59&gt;H59,3,SE)))))</f>
        <v/>
      </c>
      <c r="D59" s="231" t="str">
        <f>V21</f>
        <v/>
      </c>
      <c r="E59" s="231"/>
      <c r="F59" s="76"/>
      <c r="G59" s="58" t="s">
        <v>17</v>
      </c>
      <c r="H59" s="75"/>
      <c r="I59" s="231" t="str">
        <f>V20</f>
        <v/>
      </c>
      <c r="J59" s="231"/>
      <c r="K59" s="231"/>
      <c r="L59" s="231"/>
      <c r="M59" s="231"/>
      <c r="N59" s="231"/>
      <c r="O59" s="231"/>
      <c r="P59" s="231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 x14ac:dyDescent="0.3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 x14ac:dyDescent="0.25">
      <c r="C61" s="45" t="str">
        <f>IF(OR(F61="",H61=""),"",IF(F61=H61,1,IF(F61&lt;H61,0,IF(F61-H61&lt;10,2,IF(F61&gt;H61,3,SE)))))</f>
        <v/>
      </c>
      <c r="D61" s="261" t="s">
        <v>128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 x14ac:dyDescent="0.3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 x14ac:dyDescent="0.25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172</v>
      </c>
      <c r="I63" s="397"/>
      <c r="J63" s="396" t="s">
        <v>173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 x14ac:dyDescent="0.25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25">
        <f>VLOOKUP(AC64,$U$63:$AB$67,3)</f>
        <v>0</v>
      </c>
      <c r="G64" s="225"/>
      <c r="H64" s="226">
        <f>VLOOKUP(AC64,$U$63:$AB$67,4)</f>
        <v>0</v>
      </c>
      <c r="I64" s="226"/>
      <c r="J64" s="226">
        <f>VLOOKUP(AC64,$U$63:$AB$67,5)</f>
        <v>0</v>
      </c>
      <c r="K64" s="226"/>
      <c r="L64" s="226">
        <f>VLOOKUP(AC64,$U$63:$AB$67,6)</f>
        <v>0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 x14ac:dyDescent="0.25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25">
        <f>VLOOKUP(AC65,$U$63:$AB$67,3)</f>
        <v>0</v>
      </c>
      <c r="G65" s="225"/>
      <c r="H65" s="226">
        <f>VLOOKUP(AC65,$U$63:$AB$67,4)</f>
        <v>0</v>
      </c>
      <c r="I65" s="226"/>
      <c r="J65" s="226">
        <f>VLOOKUP(AC65,$U$63:$AB$67,5)</f>
        <v>0</v>
      </c>
      <c r="K65" s="226"/>
      <c r="L65" s="226">
        <f>VLOOKUP(AC65,$U$63:$AB$67,6)</f>
        <v>0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 x14ac:dyDescent="0.25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7">
        <f>VLOOKUP(AC66,$U$63:$AB$67,3)</f>
        <v>0</v>
      </c>
      <c r="G66" s="247"/>
      <c r="H66" s="301">
        <f>VLOOKUP(AC66,$U$63:$AB$67,4)</f>
        <v>0</v>
      </c>
      <c r="I66" s="301"/>
      <c r="J66" s="301">
        <f>VLOOKUP(AC66,$U$63:$AB$67,5)</f>
        <v>0</v>
      </c>
      <c r="K66" s="301"/>
      <c r="L66" s="301">
        <f>VLOOKUP(AC66,$U$63:$AB$67,6)</f>
        <v>0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 x14ac:dyDescent="0.25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7">
        <f>VLOOKUP(AC67,$U$63:$AB$67,3)</f>
        <v>0</v>
      </c>
      <c r="G67" s="247"/>
      <c r="H67" s="301">
        <f>VLOOKUP(AC67,$U$63:$AB$67,4)</f>
        <v>0</v>
      </c>
      <c r="I67" s="301"/>
      <c r="J67" s="301">
        <f>VLOOKUP(AC67,$U$63:$AB$67,5)</f>
        <v>0</v>
      </c>
      <c r="K67" s="301"/>
      <c r="L67" s="301">
        <f>VLOOKUP(AC67,$U$63:$AB$67,6)</f>
        <v>0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 x14ac:dyDescent="0.3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 x14ac:dyDescent="0.25">
      <c r="C69" s="45" t="str">
        <f>IF(OR(F69="",H69=""),"",IF(F69=H69,1,IF(F69&lt;H69,0,IF(F69-H69&lt;10,2,IF(F69&gt;H69,3,SE)))))</f>
        <v/>
      </c>
      <c r="D69" s="251" t="s">
        <v>160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 x14ac:dyDescent="0.3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 x14ac:dyDescent="0.25">
      <c r="C72" s="45" t="str">
        <f>IF(OR(F72="",H72=""),"",IF(F72=H72,1,IF(F72&lt;H72,0,IF(F72-H72&lt;10,2,IF(F72&gt;H72,3,SE)))))</f>
        <v/>
      </c>
      <c r="D72" s="231" t="str">
        <f>V67</f>
        <v/>
      </c>
      <c r="E72" s="231"/>
      <c r="F72" s="75"/>
      <c r="G72" s="65" t="s">
        <v>17</v>
      </c>
      <c r="H72" s="76"/>
      <c r="I72" s="231" t="str">
        <f>V64</f>
        <v/>
      </c>
      <c r="J72" s="231"/>
      <c r="K72" s="231"/>
      <c r="L72" s="231"/>
      <c r="M72" s="231"/>
      <c r="N72" s="231"/>
      <c r="O72" s="231"/>
      <c r="P72" s="231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 x14ac:dyDescent="0.25">
      <c r="C73" s="45" t="str">
        <f>IF(OR(F73="",H73=""),"",IF(F73=H73,1,IF(F73&lt;H73,0,IF(F73-H73&lt;10,2,IF(F73&gt;H73,3,SE)))))</f>
        <v/>
      </c>
      <c r="D73" s="231" t="str">
        <f>V66</f>
        <v/>
      </c>
      <c r="E73" s="231"/>
      <c r="F73" s="75"/>
      <c r="G73" s="65" t="s">
        <v>17</v>
      </c>
      <c r="H73" s="76"/>
      <c r="I73" s="231" t="str">
        <f>V65</f>
        <v/>
      </c>
      <c r="J73" s="231"/>
      <c r="K73" s="231"/>
      <c r="L73" s="231"/>
      <c r="M73" s="231"/>
      <c r="N73" s="231"/>
      <c r="O73" s="231"/>
      <c r="P73" s="231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 x14ac:dyDescent="0.3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 x14ac:dyDescent="0.25">
      <c r="C75" s="45" t="str">
        <f>IF(OR(F75="",H75=""),"",IF(F75=H75,1,IF(F75&lt;H75,0,IF(F75-H75&lt;10,2,IF(F75&gt;H75,3,SE)))))</f>
        <v/>
      </c>
      <c r="D75" s="241" t="s">
        <v>161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 x14ac:dyDescent="0.3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 x14ac:dyDescent="0.25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 x14ac:dyDescent="0.25">
      <c r="C78" s="45" t="str">
        <f>IF(OR(F78="",H78=""),"",IF(F78=H78,1,IF(F78&lt;H78,0,IF(F78-H78&lt;10,2,IF(F78&gt;H78,3,SE)))))</f>
        <v/>
      </c>
      <c r="D78" s="231" t="str">
        <f>V67</f>
        <v/>
      </c>
      <c r="E78" s="231"/>
      <c r="F78" s="75"/>
      <c r="G78" s="65" t="s">
        <v>17</v>
      </c>
      <c r="H78" s="76"/>
      <c r="I78" s="231" t="str">
        <f>V65</f>
        <v/>
      </c>
      <c r="J78" s="231"/>
      <c r="K78" s="231"/>
      <c r="L78" s="231"/>
      <c r="M78" s="231"/>
      <c r="N78" s="231"/>
      <c r="O78" s="231"/>
      <c r="P78" s="231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 x14ac:dyDescent="0.25">
      <c r="C79" s="45" t="str">
        <f>IF(OR(F79="",H79=""),"",IF(F79=H79,1,IF(F79&lt;H79,0,IF(F79-H79&lt;10,2,IF(F79&gt;H79,3,SE)))))</f>
        <v/>
      </c>
      <c r="D79" s="231" t="str">
        <f>V66</f>
        <v/>
      </c>
      <c r="E79" s="231"/>
      <c r="F79" s="76"/>
      <c r="G79" s="65" t="s">
        <v>17</v>
      </c>
      <c r="H79" s="75"/>
      <c r="I79" s="231" t="str">
        <f>V64</f>
        <v/>
      </c>
      <c r="J79" s="231"/>
      <c r="K79" s="231"/>
      <c r="L79" s="231"/>
      <c r="M79" s="231"/>
      <c r="N79" s="231"/>
      <c r="O79" s="231"/>
      <c r="P79" s="231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 x14ac:dyDescent="0.3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 x14ac:dyDescent="0.25">
      <c r="C81" s="45" t="str">
        <f>IF(OR(F81="",H81=""),"",IF(F81=H81,1,IF(F81&lt;H81,0,IF(F81-H81&lt;10,2,IF(F81&gt;H81,3,SE)))))</f>
        <v/>
      </c>
      <c r="D81" s="241" t="s">
        <v>162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 x14ac:dyDescent="0.3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 x14ac:dyDescent="0.25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 x14ac:dyDescent="0.25">
      <c r="C84" s="45" t="str">
        <f>IF(OR(F84="",H84=""),"",IF(F84=H84,1,IF(F84&lt;H84,0,IF(F84-H84&lt;10,2,IF(F84&gt;H84,3,SE)))))</f>
        <v/>
      </c>
      <c r="D84" s="231" t="str">
        <f>V67</f>
        <v/>
      </c>
      <c r="E84" s="231"/>
      <c r="F84" s="76"/>
      <c r="G84" s="65" t="s">
        <v>17</v>
      </c>
      <c r="H84" s="75"/>
      <c r="I84" s="231" t="str">
        <f>V66</f>
        <v/>
      </c>
      <c r="J84" s="231"/>
      <c r="K84" s="231"/>
      <c r="L84" s="231"/>
      <c r="M84" s="231"/>
      <c r="N84" s="231"/>
      <c r="O84" s="231"/>
      <c r="P84" s="231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 x14ac:dyDescent="0.25">
      <c r="C85" s="45" t="str">
        <f>IF(OR(F85="",H85=""),"",IF(F85=H85,1,IF(F85&lt;H85,0,IF(F85-H85&lt;10,2,IF(F85&gt;H85,3,SE)))))</f>
        <v/>
      </c>
      <c r="D85" s="231" t="str">
        <f>V65</f>
        <v/>
      </c>
      <c r="E85" s="231"/>
      <c r="F85" s="75"/>
      <c r="G85" s="65" t="s">
        <v>17</v>
      </c>
      <c r="H85" s="76"/>
      <c r="I85" s="231" t="str">
        <f>V64</f>
        <v/>
      </c>
      <c r="J85" s="231"/>
      <c r="K85" s="231"/>
      <c r="L85" s="231"/>
      <c r="M85" s="231"/>
      <c r="N85" s="231"/>
      <c r="O85" s="231"/>
      <c r="P85" s="231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 x14ac:dyDescent="0.3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 x14ac:dyDescent="0.25">
      <c r="C87" s="45" t="str">
        <f>IF(OR(F87="",H87=""),"",IF(F87=H87,1,IF(F87&lt;H87,0,IF(F87-H87&lt;10,2,IF(F87&gt;H87,3,SE)))))</f>
        <v/>
      </c>
      <c r="D87" s="241" t="s">
        <v>163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 x14ac:dyDescent="0.3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 x14ac:dyDescent="0.25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 x14ac:dyDescent="0.25">
      <c r="C90" s="45" t="str">
        <f>IF(OR(F90="",H90=""),"",IF(F90=H90,1,IF(F90&lt;H90,0,IF(F90-H90&lt;10,2,IF(F90&gt;H90,3,SE)))))</f>
        <v/>
      </c>
      <c r="D90" s="231" t="str">
        <f>V67</f>
        <v/>
      </c>
      <c r="E90" s="231"/>
      <c r="F90" s="76"/>
      <c r="G90" s="65" t="s">
        <v>17</v>
      </c>
      <c r="H90" s="75"/>
      <c r="I90" s="231" t="str">
        <f>V64</f>
        <v/>
      </c>
      <c r="J90" s="231"/>
      <c r="K90" s="231"/>
      <c r="L90" s="231"/>
      <c r="M90" s="231"/>
      <c r="N90" s="231"/>
      <c r="O90" s="231"/>
      <c r="P90" s="231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 x14ac:dyDescent="0.25">
      <c r="C91" s="45" t="str">
        <f>IF(OR(F91="",H91=""),"",IF(F91=H91,1,IF(F91&lt;H91,0,IF(F91-H91&lt;10,2,IF(F91&gt;H91,3,SE)))))</f>
        <v/>
      </c>
      <c r="D91" s="231" t="str">
        <f>V66</f>
        <v/>
      </c>
      <c r="E91" s="231"/>
      <c r="F91" s="76"/>
      <c r="G91" s="65" t="s">
        <v>17</v>
      </c>
      <c r="H91" s="75"/>
      <c r="I91" s="231" t="str">
        <f>V65</f>
        <v/>
      </c>
      <c r="J91" s="231"/>
      <c r="K91" s="231"/>
      <c r="L91" s="231"/>
      <c r="M91" s="231"/>
      <c r="N91" s="231"/>
      <c r="O91" s="231"/>
      <c r="P91" s="231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 x14ac:dyDescent="0.3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 x14ac:dyDescent="0.25">
      <c r="C93" s="45" t="str">
        <f>IF(OR(F93="",H93=""),"",IF(F93=H93,1,IF(F93&lt;H93,0,IF(F93-H93&lt;10,2,IF(F93&gt;H93,3,SE)))))</f>
        <v/>
      </c>
      <c r="D93" s="241" t="s">
        <v>164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 x14ac:dyDescent="0.3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 x14ac:dyDescent="0.25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 x14ac:dyDescent="0.25">
      <c r="C96" s="45" t="str">
        <f>IF(OR(F96="",H96=""),"",IF(F96=H96,1,IF(F96&lt;H96,0,IF(F96-H96&lt;10,2,IF(F96&gt;H96,3,SE)))))</f>
        <v/>
      </c>
      <c r="D96" s="231" t="str">
        <f>V67</f>
        <v/>
      </c>
      <c r="E96" s="231"/>
      <c r="F96" s="76"/>
      <c r="G96" s="65" t="s">
        <v>17</v>
      </c>
      <c r="H96" s="75"/>
      <c r="I96" s="231" t="str">
        <f>V65</f>
        <v/>
      </c>
      <c r="J96" s="231"/>
      <c r="K96" s="231"/>
      <c r="L96" s="231"/>
      <c r="M96" s="231"/>
      <c r="N96" s="231"/>
      <c r="O96" s="231"/>
      <c r="P96" s="231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 x14ac:dyDescent="0.25">
      <c r="C97" s="45" t="str">
        <f>IF(OR(F97="",H97=""),"",IF(F97=H97,1,IF(F97&lt;H97,0,IF(F97-H97&lt;10,2,IF(F97&gt;H97,3,SE)))))</f>
        <v/>
      </c>
      <c r="D97" s="231" t="str">
        <f>V66</f>
        <v/>
      </c>
      <c r="E97" s="231"/>
      <c r="F97" s="76"/>
      <c r="G97" s="65" t="s">
        <v>17</v>
      </c>
      <c r="H97" s="75"/>
      <c r="I97" s="231" t="str">
        <f>V64</f>
        <v/>
      </c>
      <c r="J97" s="231"/>
      <c r="K97" s="231"/>
      <c r="L97" s="231"/>
      <c r="M97" s="231"/>
      <c r="N97" s="231"/>
      <c r="O97" s="231"/>
      <c r="P97" s="231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 x14ac:dyDescent="0.3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 x14ac:dyDescent="0.25">
      <c r="C99" s="45" t="str">
        <f>IF(OR(F99="",H99=""),"",IF(F99=H99,1,IF(F99&lt;H99,0,IF(F99-H99&lt;10,2,IF(F99&gt;H99,3,SE)))))</f>
        <v/>
      </c>
      <c r="D99" s="241" t="s">
        <v>165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 x14ac:dyDescent="0.3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 x14ac:dyDescent="0.25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 x14ac:dyDescent="0.25">
      <c r="C102" s="45" t="str">
        <f>IF(OR(F102="",H102=""),"",IF(F102=H102,1,IF(F102&lt;H102,0,IF(F102-H102&lt;10,2,IF(F102&gt;H102,3,SE)))))</f>
        <v/>
      </c>
      <c r="D102" s="231" t="str">
        <f>V67</f>
        <v/>
      </c>
      <c r="E102" s="231"/>
      <c r="F102" s="76"/>
      <c r="G102" s="58" t="s">
        <v>17</v>
      </c>
      <c r="H102" s="75"/>
      <c r="I102" s="231" t="str">
        <f>V66</f>
        <v/>
      </c>
      <c r="J102" s="231"/>
      <c r="K102" s="231"/>
      <c r="L102" s="231"/>
      <c r="M102" s="231"/>
      <c r="N102" s="231"/>
      <c r="O102" s="231"/>
      <c r="P102" s="231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 x14ac:dyDescent="0.25">
      <c r="C103" s="45" t="str">
        <f>IF(OR(F103="",H103=""),"",IF(F103=H103,1,IF(F103&lt;H103,0,IF(F103-H103&lt;10,2,IF(F103&gt;H103,3,SE)))))</f>
        <v/>
      </c>
      <c r="D103" s="231" t="str">
        <f>V65</f>
        <v/>
      </c>
      <c r="E103" s="231"/>
      <c r="F103" s="76"/>
      <c r="G103" s="58" t="s">
        <v>17</v>
      </c>
      <c r="H103" s="75"/>
      <c r="I103" s="231" t="str">
        <f>V64</f>
        <v/>
      </c>
      <c r="J103" s="231"/>
      <c r="K103" s="231"/>
      <c r="L103" s="231"/>
      <c r="M103" s="231"/>
      <c r="N103" s="231"/>
      <c r="O103" s="231"/>
      <c r="P103" s="231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 x14ac:dyDescent="0.3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 x14ac:dyDescent="0.25">
      <c r="C105" s="45" t="str">
        <f>IF(OR(F105="",H105=""),"",IF(F105=H105,1,IF(F105&lt;H105,0,IF(F105-H105&lt;10,2,IF(F105&gt;H105,3,SE)))))</f>
        <v/>
      </c>
      <c r="D105" s="261" t="s">
        <v>131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 x14ac:dyDescent="0.3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 x14ac:dyDescent="0.25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172</v>
      </c>
      <c r="I107" s="397"/>
      <c r="J107" s="396" t="s">
        <v>173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 x14ac:dyDescent="0.25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25">
        <f>VLOOKUP(AC108,$U$107:$AB$111,3)</f>
        <v>0</v>
      </c>
      <c r="G108" s="225"/>
      <c r="H108" s="226">
        <f>VLOOKUP(AC108,$U$107:$AB$111,4)</f>
        <v>0</v>
      </c>
      <c r="I108" s="226"/>
      <c r="J108" s="226">
        <f>VLOOKUP(AC108,$U$107:$AB$111,5)</f>
        <v>0</v>
      </c>
      <c r="K108" s="226"/>
      <c r="L108" s="226">
        <f>VLOOKUP(AC108,$U$107:$AB$111,6)</f>
        <v>0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 x14ac:dyDescent="0.25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25">
        <f>VLOOKUP(AC109,$U$107:$AB$111,3)</f>
        <v>0</v>
      </c>
      <c r="G109" s="225"/>
      <c r="H109" s="226">
        <f>VLOOKUP(AC109,$U$107:$AB$111,4)</f>
        <v>0</v>
      </c>
      <c r="I109" s="226"/>
      <c r="J109" s="226">
        <f>VLOOKUP(AC109,$U$107:$AB$111,5)</f>
        <v>0</v>
      </c>
      <c r="K109" s="226"/>
      <c r="L109" s="226">
        <f>VLOOKUP(AC109,$U$107:$AB$111,6)</f>
        <v>0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 x14ac:dyDescent="0.25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7">
        <f>VLOOKUP(AC110,$U$107:$AB$111,3)</f>
        <v>0</v>
      </c>
      <c r="G110" s="247"/>
      <c r="H110" s="301">
        <f>VLOOKUP(AC110,$U$107:$AB$111,4)</f>
        <v>0</v>
      </c>
      <c r="I110" s="301"/>
      <c r="J110" s="301">
        <f>VLOOKUP(AC110,$U$107:$AB$111,5)</f>
        <v>0</v>
      </c>
      <c r="K110" s="301"/>
      <c r="L110" s="301">
        <f>VLOOKUP(AC110,$U$107:$AB$111,6)</f>
        <v>0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 x14ac:dyDescent="0.25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7">
        <f>VLOOKUP(AC111,$U$107:$AB$111,3)</f>
        <v>0</v>
      </c>
      <c r="G111" s="247"/>
      <c r="H111" s="301">
        <f>VLOOKUP(AC111,$U$107:$AB$111,4)</f>
        <v>0</v>
      </c>
      <c r="I111" s="301"/>
      <c r="J111" s="301">
        <f>VLOOKUP(AC111,$U$107:$AB$111,5)</f>
        <v>0</v>
      </c>
      <c r="K111" s="301"/>
      <c r="L111" s="301">
        <f>VLOOKUP(AC111,$U$107:$AB$111,6)</f>
        <v>0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 x14ac:dyDescent="0.3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x14ac:dyDescent="0.25">
      <c r="C113" s="45" t="str">
        <f>IF(OR(F113="",H113=""),"",IF(F113=H113,1,IF(F113&lt;H113,0,IF(F113-H113&lt;10,2,IF(F113&gt;H113,3,SE)))))</f>
        <v/>
      </c>
      <c r="D113" s="251" t="s">
        <v>160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 x14ac:dyDescent="0.3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x14ac:dyDescent="0.25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x14ac:dyDescent="0.25">
      <c r="C116" s="45" t="str">
        <f>IF(OR(F116="",H116=""),"",IF(F116=H116,1,IF(F116&lt;H116,0,IF(F116-H116&lt;10,2,IF(F116&gt;H116,3,SE)))))</f>
        <v/>
      </c>
      <c r="D116" s="231" t="str">
        <f>V111</f>
        <v/>
      </c>
      <c r="E116" s="231"/>
      <c r="F116" s="76"/>
      <c r="G116" s="58" t="s">
        <v>17</v>
      </c>
      <c r="H116" s="75"/>
      <c r="I116" s="231" t="str">
        <f>V108</f>
        <v/>
      </c>
      <c r="J116" s="231"/>
      <c r="K116" s="231"/>
      <c r="L116" s="231"/>
      <c r="M116" s="231"/>
      <c r="N116" s="231"/>
      <c r="O116" s="231"/>
      <c r="P116" s="231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x14ac:dyDescent="0.25">
      <c r="C117" s="45" t="str">
        <f>IF(OR(F117="",H117=""),"",IF(F117=H117,1,IF(F117&lt;H117,0,IF(F117-H117&lt;10,2,IF(F117&gt;H117,3,SE)))))</f>
        <v/>
      </c>
      <c r="D117" s="231" t="str">
        <f>V110</f>
        <v/>
      </c>
      <c r="E117" s="231"/>
      <c r="F117" s="76"/>
      <c r="G117" s="58" t="s">
        <v>17</v>
      </c>
      <c r="H117" s="75"/>
      <c r="I117" s="231" t="str">
        <f>V109</f>
        <v/>
      </c>
      <c r="J117" s="231"/>
      <c r="K117" s="231"/>
      <c r="L117" s="231"/>
      <c r="M117" s="231"/>
      <c r="N117" s="231"/>
      <c r="O117" s="231"/>
      <c r="P117" s="231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 x14ac:dyDescent="0.3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x14ac:dyDescent="0.25">
      <c r="C119" s="45" t="str">
        <f>IF(OR(F119="",H119=""),"",IF(F119=H119,1,IF(F119&lt;H119,0,IF(F119-H119&lt;10,2,IF(F119&gt;H119,3,SE)))))</f>
        <v/>
      </c>
      <c r="D119" s="241" t="s">
        <v>161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 x14ac:dyDescent="0.3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x14ac:dyDescent="0.25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x14ac:dyDescent="0.25">
      <c r="C122" s="45" t="str">
        <f>IF(OR(F122="",H122=""),"",IF(F122=H122,1,IF(F122&lt;H122,0,IF(F122-H122&lt;10,2,IF(F122&gt;H122,3,SE)))))</f>
        <v/>
      </c>
      <c r="D122" s="231" t="str">
        <f>V111</f>
        <v/>
      </c>
      <c r="E122" s="231"/>
      <c r="F122" s="76"/>
      <c r="G122" s="65" t="s">
        <v>17</v>
      </c>
      <c r="H122" s="75"/>
      <c r="I122" s="231" t="str">
        <f>V109</f>
        <v/>
      </c>
      <c r="J122" s="231"/>
      <c r="K122" s="231"/>
      <c r="L122" s="231"/>
      <c r="M122" s="231"/>
      <c r="N122" s="231"/>
      <c r="O122" s="231"/>
      <c r="P122" s="231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x14ac:dyDescent="0.25">
      <c r="C123" s="45" t="str">
        <f>IF(OR(F123="",H123=""),"",IF(F123=H123,1,IF(F123&lt;H123,0,IF(F123-H123&lt;10,2,IF(F123&gt;H123,3,SE)))))</f>
        <v/>
      </c>
      <c r="D123" s="231" t="str">
        <f>V110</f>
        <v/>
      </c>
      <c r="E123" s="231"/>
      <c r="F123" s="76"/>
      <c r="G123" s="65" t="s">
        <v>17</v>
      </c>
      <c r="H123" s="75"/>
      <c r="I123" s="231" t="str">
        <f>V108</f>
        <v/>
      </c>
      <c r="J123" s="231"/>
      <c r="K123" s="231"/>
      <c r="L123" s="231"/>
      <c r="M123" s="231"/>
      <c r="N123" s="231"/>
      <c r="O123" s="231"/>
      <c r="P123" s="231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 x14ac:dyDescent="0.3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x14ac:dyDescent="0.25">
      <c r="C125" s="45" t="str">
        <f>IF(OR(F125="",H125=""),"",IF(F125=H125,1,IF(F125&lt;H125,0,IF(F125-H125&lt;10,2,IF(F125&gt;H125,3,SE)))))</f>
        <v/>
      </c>
      <c r="D125" s="241" t="s">
        <v>162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 x14ac:dyDescent="0.3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x14ac:dyDescent="0.25">
      <c r="C128" s="45" t="str">
        <f>IF(OR(F128="",H128=""),"",IF(F128=H128,1,IF(F128&lt;H128,0,IF(F128-H128&lt;10,2,IF(F128&gt;H128,3,SE)))))</f>
        <v/>
      </c>
      <c r="D128" s="231" t="str">
        <f>V111</f>
        <v/>
      </c>
      <c r="E128" s="231"/>
      <c r="F128" s="76"/>
      <c r="G128" s="65" t="s">
        <v>17</v>
      </c>
      <c r="H128" s="75"/>
      <c r="I128" s="231" t="str">
        <f>V110</f>
        <v/>
      </c>
      <c r="J128" s="231"/>
      <c r="K128" s="231"/>
      <c r="L128" s="231"/>
      <c r="M128" s="231"/>
      <c r="N128" s="231"/>
      <c r="O128" s="231"/>
      <c r="P128" s="231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x14ac:dyDescent="0.25">
      <c r="C129" s="45" t="str">
        <f>IF(OR(F129="",H129=""),"",IF(F129=H129,1,IF(F129&lt;H129,0,IF(F129-H129&lt;10,2,IF(F129&gt;H129,3,SE)))))</f>
        <v/>
      </c>
      <c r="D129" s="231" t="str">
        <f>V109</f>
        <v/>
      </c>
      <c r="E129" s="231"/>
      <c r="F129" s="76"/>
      <c r="G129" s="65" t="s">
        <v>17</v>
      </c>
      <c r="H129" s="75"/>
      <c r="I129" s="231" t="str">
        <f>V108</f>
        <v/>
      </c>
      <c r="J129" s="231"/>
      <c r="K129" s="231"/>
      <c r="L129" s="231"/>
      <c r="M129" s="231"/>
      <c r="N129" s="231"/>
      <c r="O129" s="231"/>
      <c r="P129" s="231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 x14ac:dyDescent="0.3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x14ac:dyDescent="0.25">
      <c r="C131" s="45" t="str">
        <f>IF(OR(F131="",H131=""),"",IF(F131=H131,1,IF(F131&lt;H131,0,IF(F131-H131&lt;10,2,IF(F131&gt;H131,3,SE)))))</f>
        <v/>
      </c>
      <c r="D131" s="241" t="s">
        <v>163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 x14ac:dyDescent="0.3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x14ac:dyDescent="0.25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x14ac:dyDescent="0.25">
      <c r="C134" s="45" t="str">
        <f>IF(OR(F134="",H134=""),"",IF(F134=H134,1,IF(F134&lt;H134,0,IF(F134-H134&lt;10,2,IF(F134&gt;H134,3,SE)))))</f>
        <v/>
      </c>
      <c r="D134" s="231" t="str">
        <f>V111</f>
        <v/>
      </c>
      <c r="E134" s="231"/>
      <c r="F134" s="75"/>
      <c r="G134" s="58" t="s">
        <v>17</v>
      </c>
      <c r="H134" s="76"/>
      <c r="I134" s="231" t="str">
        <f>V108</f>
        <v/>
      </c>
      <c r="J134" s="231"/>
      <c r="K134" s="231"/>
      <c r="L134" s="231"/>
      <c r="M134" s="231"/>
      <c r="N134" s="231"/>
      <c r="O134" s="231"/>
      <c r="P134" s="231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x14ac:dyDescent="0.25">
      <c r="C135" s="45" t="str">
        <f>IF(OR(F135="",H135=""),"",IF(F135=H135,1,IF(F135&lt;H135,0,IF(F135-H135&lt;10,2,IF(F135&gt;H135,3,SE)))))</f>
        <v/>
      </c>
      <c r="D135" s="231" t="str">
        <f>V110</f>
        <v/>
      </c>
      <c r="E135" s="231"/>
      <c r="F135" s="76"/>
      <c r="G135" s="58" t="s">
        <v>17</v>
      </c>
      <c r="H135" s="75"/>
      <c r="I135" s="231" t="str">
        <f>V109</f>
        <v/>
      </c>
      <c r="J135" s="231"/>
      <c r="K135" s="231"/>
      <c r="L135" s="231"/>
      <c r="M135" s="231"/>
      <c r="N135" s="231"/>
      <c r="O135" s="231"/>
      <c r="P135" s="231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 x14ac:dyDescent="0.3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x14ac:dyDescent="0.25">
      <c r="C137" s="45" t="str">
        <f>IF(OR(F137="",H137=""),"",IF(F137=H137,1,IF(F137&lt;H137,0,IF(F137-H137&lt;10,2,IF(F137&gt;H137,3,SE)))))</f>
        <v/>
      </c>
      <c r="D137" s="241" t="s">
        <v>164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 x14ac:dyDescent="0.3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 x14ac:dyDescent="0.25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 x14ac:dyDescent="0.25">
      <c r="C140" s="45" t="str">
        <f>IF(OR(F140="",H140=""),"",IF(F140=H140,1,IF(F140&lt;H140,0,IF(F140-H140&lt;10,2,IF(F140&gt;H140,3,SE)))))</f>
        <v/>
      </c>
      <c r="D140" s="231" t="str">
        <f>V111</f>
        <v/>
      </c>
      <c r="E140" s="231"/>
      <c r="F140" s="76"/>
      <c r="G140" s="65" t="s">
        <v>17</v>
      </c>
      <c r="H140" s="75"/>
      <c r="I140" s="231" t="str">
        <f>V109</f>
        <v/>
      </c>
      <c r="J140" s="231"/>
      <c r="K140" s="231"/>
      <c r="L140" s="231"/>
      <c r="M140" s="231"/>
      <c r="N140" s="231"/>
      <c r="O140" s="231"/>
      <c r="P140" s="231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x14ac:dyDescent="0.25">
      <c r="C141" s="45" t="str">
        <f>IF(OR(F141="",H141=""),"",IF(F141=H141,1,IF(F141&lt;H141,0,IF(F141-H141&lt;10,2,IF(F141&gt;H141,3,SE)))))</f>
        <v/>
      </c>
      <c r="D141" s="231" t="str">
        <f>V110</f>
        <v/>
      </c>
      <c r="E141" s="231"/>
      <c r="F141" s="75"/>
      <c r="G141" s="65" t="s">
        <v>17</v>
      </c>
      <c r="H141" s="76"/>
      <c r="I141" s="231" t="str">
        <f>V108</f>
        <v/>
      </c>
      <c r="J141" s="231"/>
      <c r="K141" s="231"/>
      <c r="L141" s="231"/>
      <c r="M141" s="231"/>
      <c r="N141" s="231"/>
      <c r="O141" s="231"/>
      <c r="P141" s="231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 x14ac:dyDescent="0.3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 x14ac:dyDescent="0.25">
      <c r="C143" s="45" t="str">
        <f>IF(OR(F143="",H143=""),"",IF(F143=H143,1,IF(F143&lt;H143,0,IF(F143-H143&lt;10,2,IF(F143&gt;H143,3,SE)))))</f>
        <v/>
      </c>
      <c r="D143" s="241" t="s">
        <v>165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 x14ac:dyDescent="0.3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 x14ac:dyDescent="0.25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 x14ac:dyDescent="0.25">
      <c r="C146" s="45" t="str">
        <f>IF(OR(F146="",H146=""),"",IF(F146=H146,1,IF(F146&lt;H146,0,IF(F146-H146&lt;10,2,IF(F146&gt;H146,3,SE)))))</f>
        <v/>
      </c>
      <c r="D146" s="231" t="str">
        <f>V111</f>
        <v/>
      </c>
      <c r="E146" s="231"/>
      <c r="F146" s="76"/>
      <c r="G146" s="58" t="s">
        <v>17</v>
      </c>
      <c r="H146" s="75"/>
      <c r="I146" s="231" t="str">
        <f>V110</f>
        <v/>
      </c>
      <c r="J146" s="231"/>
      <c r="K146" s="231"/>
      <c r="L146" s="231"/>
      <c r="M146" s="231"/>
      <c r="N146" s="231"/>
      <c r="O146" s="231"/>
      <c r="P146" s="231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 x14ac:dyDescent="0.25">
      <c r="C147" s="45" t="str">
        <f>IF(OR(F147="",H147=""),"",IF(F147=H147,1,IF(F147&lt;H147,0,IF(F147-H147&lt;10,2,IF(F147&gt;H147,3,SE)))))</f>
        <v/>
      </c>
      <c r="D147" s="231" t="str">
        <f>V109</f>
        <v/>
      </c>
      <c r="E147" s="231"/>
      <c r="F147" s="76"/>
      <c r="G147" s="58" t="s">
        <v>17</v>
      </c>
      <c r="H147" s="75"/>
      <c r="I147" s="231" t="str">
        <f>V108</f>
        <v/>
      </c>
      <c r="J147" s="231"/>
      <c r="K147" s="231"/>
      <c r="L147" s="231"/>
      <c r="M147" s="231"/>
      <c r="N147" s="231"/>
      <c r="O147" s="231"/>
      <c r="P147" s="231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 x14ac:dyDescent="0.3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 x14ac:dyDescent="0.25">
      <c r="C149" s="45" t="str">
        <f>IF(OR(F149="",H149=""),"",IF(F149=H149,1,IF(F149&lt;H149,0,IF(F149-H149&lt;10,2,IF(F149&gt;H149,3,SE)))))</f>
        <v/>
      </c>
      <c r="D149" s="261" t="s">
        <v>132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 x14ac:dyDescent="0.3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 x14ac:dyDescent="0.25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172</v>
      </c>
      <c r="I151" s="397"/>
      <c r="J151" s="396" t="s">
        <v>173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 x14ac:dyDescent="0.25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25">
        <f>VLOOKUP(AC152,$U$151:$AB$155,3)</f>
        <v>0</v>
      </c>
      <c r="G152" s="225"/>
      <c r="H152" s="226">
        <f>VLOOKUP(AC152,$U$151:$AB$155,4)</f>
        <v>0</v>
      </c>
      <c r="I152" s="226"/>
      <c r="J152" s="226">
        <f>VLOOKUP(AC152,$U$151:$AB$155,5)</f>
        <v>0</v>
      </c>
      <c r="K152" s="226"/>
      <c r="L152" s="226">
        <f>VLOOKUP(AC152,$U$151:$AB$155,6)</f>
        <v>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 x14ac:dyDescent="0.25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25">
        <f>VLOOKUP(AC153,$U$151:$AB$155,3)</f>
        <v>0</v>
      </c>
      <c r="G153" s="225"/>
      <c r="H153" s="226">
        <f>VLOOKUP(AC153,$U$151:$AB$155,4)</f>
        <v>0</v>
      </c>
      <c r="I153" s="226"/>
      <c r="J153" s="226">
        <f>VLOOKUP(AC153,$U$151:$AB$155,5)</f>
        <v>0</v>
      </c>
      <c r="K153" s="226"/>
      <c r="L153" s="226">
        <f>VLOOKUP(AC153,$U$151:$AB$155,6)</f>
        <v>0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 x14ac:dyDescent="0.25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7">
        <f>VLOOKUP(AC154,$U$151:$AB$155,3)</f>
        <v>0</v>
      </c>
      <c r="G154" s="247"/>
      <c r="H154" s="301">
        <f>VLOOKUP(AC154,$U$151:$AB$155,4)</f>
        <v>0</v>
      </c>
      <c r="I154" s="301"/>
      <c r="J154" s="301">
        <f>VLOOKUP(AC154,$U$151:$AB$155,5)</f>
        <v>0</v>
      </c>
      <c r="K154" s="301"/>
      <c r="L154" s="301">
        <f>VLOOKUP(AC154,$U$151:$AB$155,6)</f>
        <v>0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 x14ac:dyDescent="0.25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7">
        <f>VLOOKUP(AC155,$U$151:$AB$155,3)</f>
        <v>0</v>
      </c>
      <c r="G155" s="247"/>
      <c r="H155" s="301">
        <f>VLOOKUP(AC155,$U$151:$AB$155,4)</f>
        <v>0</v>
      </c>
      <c r="I155" s="301"/>
      <c r="J155" s="301">
        <f>VLOOKUP(AC155,$U$151:$AB$155,5)</f>
        <v>0</v>
      </c>
      <c r="K155" s="301"/>
      <c r="L155" s="301">
        <f>VLOOKUP(AC155,$U$151:$AB$155,6)</f>
        <v>0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 x14ac:dyDescent="0.3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x14ac:dyDescent="0.25">
      <c r="C157" s="45" t="str">
        <f>IF(OR(F157="",H157=""),"",IF(F157=H157,1,IF(F157&lt;H157,0,IF(F157-H157&lt;10,2,IF(F157&gt;H157,3,SE)))))</f>
        <v/>
      </c>
      <c r="D157" s="251" t="s">
        <v>160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 x14ac:dyDescent="0.3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x14ac:dyDescent="0.25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x14ac:dyDescent="0.25">
      <c r="C160" s="45" t="str">
        <f>IF(OR(F160="",H160=""),"",IF(F160=H160,1,IF(F160&lt;H160,0,IF(F160-H160&lt;10,2,IF(F160&gt;H160,3,SE)))))</f>
        <v/>
      </c>
      <c r="D160" s="231" t="str">
        <f>V155</f>
        <v/>
      </c>
      <c r="E160" s="231"/>
      <c r="F160" s="76"/>
      <c r="G160" s="58" t="s">
        <v>17</v>
      </c>
      <c r="H160" s="75"/>
      <c r="I160" s="231" t="str">
        <f>V152</f>
        <v/>
      </c>
      <c r="J160" s="231"/>
      <c r="K160" s="231"/>
      <c r="L160" s="231"/>
      <c r="M160" s="231"/>
      <c r="N160" s="231"/>
      <c r="O160" s="231"/>
      <c r="P160" s="231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x14ac:dyDescent="0.25">
      <c r="C161" s="45" t="str">
        <f>IF(OR(F161="",H161=""),"",IF(F161=H161,1,IF(F161&lt;H161,0,IF(F161-H161&lt;10,2,IF(F161&gt;H161,3,SE)))))</f>
        <v/>
      </c>
      <c r="D161" s="231" t="str">
        <f>V154</f>
        <v/>
      </c>
      <c r="E161" s="231"/>
      <c r="F161" s="76"/>
      <c r="G161" s="58" t="s">
        <v>17</v>
      </c>
      <c r="H161" s="75"/>
      <c r="I161" s="231" t="str">
        <f>V153</f>
        <v/>
      </c>
      <c r="J161" s="231"/>
      <c r="K161" s="231"/>
      <c r="L161" s="231"/>
      <c r="M161" s="231"/>
      <c r="N161" s="231"/>
      <c r="O161" s="231"/>
      <c r="P161" s="231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 x14ac:dyDescent="0.3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x14ac:dyDescent="0.25">
      <c r="C163" s="45" t="str">
        <f>IF(OR(F163="",H163=""),"",IF(F163=H163,1,IF(F163&lt;H163,0,IF(F163-H163&lt;10,2,IF(F163&gt;H163,3,SE)))))</f>
        <v/>
      </c>
      <c r="D163" s="241" t="s">
        <v>161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 x14ac:dyDescent="0.3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x14ac:dyDescent="0.25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x14ac:dyDescent="0.25">
      <c r="C166" s="45" t="str">
        <f>IF(OR(F166="",H166=""),"",IF(F166=H166,1,IF(F166&lt;H166,0,IF(F166-H166&lt;10,2,IF(F166&gt;H166,3,SE)))))</f>
        <v/>
      </c>
      <c r="D166" s="231" t="str">
        <f>V155</f>
        <v/>
      </c>
      <c r="E166" s="231"/>
      <c r="F166" s="75"/>
      <c r="G166" s="65" t="s">
        <v>17</v>
      </c>
      <c r="H166" s="76"/>
      <c r="I166" s="231" t="str">
        <f>V153</f>
        <v/>
      </c>
      <c r="J166" s="231"/>
      <c r="K166" s="231"/>
      <c r="L166" s="231"/>
      <c r="M166" s="231"/>
      <c r="N166" s="231"/>
      <c r="O166" s="231"/>
      <c r="P166" s="231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x14ac:dyDescent="0.25">
      <c r="C167" s="45" t="str">
        <f>IF(OR(F167="",H167=""),"",IF(F167=H167,1,IF(F167&lt;H167,0,IF(F167-H167&lt;10,2,IF(F167&gt;H167,3,SE)))))</f>
        <v/>
      </c>
      <c r="D167" s="231" t="str">
        <f>V154</f>
        <v/>
      </c>
      <c r="E167" s="231"/>
      <c r="F167" s="76"/>
      <c r="G167" s="65" t="s">
        <v>17</v>
      </c>
      <c r="H167" s="75"/>
      <c r="I167" s="231" t="str">
        <f>V152</f>
        <v/>
      </c>
      <c r="J167" s="231"/>
      <c r="K167" s="231"/>
      <c r="L167" s="231"/>
      <c r="M167" s="231"/>
      <c r="N167" s="231"/>
      <c r="O167" s="231"/>
      <c r="P167" s="231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 x14ac:dyDescent="0.3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x14ac:dyDescent="0.25">
      <c r="C169" s="45" t="str">
        <f>IF(OR(F169="",H169=""),"",IF(F169=H169,1,IF(F169&lt;H169,0,IF(F169-H169&lt;10,2,IF(F169&gt;H169,3,SE)))))</f>
        <v/>
      </c>
      <c r="D169" s="241" t="s">
        <v>162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 x14ac:dyDescent="0.3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x14ac:dyDescent="0.25">
      <c r="C172" s="45" t="str">
        <f>IF(OR(F172="",H172=""),"",IF(F172=H172,1,IF(F172&lt;H172,0,IF(F172-H172&lt;10,2,IF(F172&gt;H172,3,SE)))))</f>
        <v/>
      </c>
      <c r="D172" s="231" t="str">
        <f>V155</f>
        <v/>
      </c>
      <c r="E172" s="231"/>
      <c r="F172" s="76"/>
      <c r="G172" s="58" t="s">
        <v>17</v>
      </c>
      <c r="H172" s="75"/>
      <c r="I172" s="231" t="str">
        <f>V154</f>
        <v/>
      </c>
      <c r="J172" s="231"/>
      <c r="K172" s="231"/>
      <c r="L172" s="231"/>
      <c r="M172" s="231"/>
      <c r="N172" s="231"/>
      <c r="O172" s="231"/>
      <c r="P172" s="231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x14ac:dyDescent="0.25">
      <c r="C173" s="45" t="str">
        <f>IF(OR(F173="",H173=""),"",IF(F173=H173,1,IF(F173&lt;H173,0,IF(F173-H173&lt;10,2,IF(F173&gt;H173,3,SE)))))</f>
        <v/>
      </c>
      <c r="D173" s="231" t="str">
        <f>V153</f>
        <v/>
      </c>
      <c r="E173" s="231"/>
      <c r="F173" s="76"/>
      <c r="G173" s="58" t="s">
        <v>17</v>
      </c>
      <c r="H173" s="75"/>
      <c r="I173" s="231" t="str">
        <f>V152</f>
        <v/>
      </c>
      <c r="J173" s="231"/>
      <c r="K173" s="231"/>
      <c r="L173" s="231"/>
      <c r="M173" s="231"/>
      <c r="N173" s="231"/>
      <c r="O173" s="231"/>
      <c r="P173" s="231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 x14ac:dyDescent="0.3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x14ac:dyDescent="0.25">
      <c r="C175" s="45" t="str">
        <f>IF(OR(F175="",H175=""),"",IF(F175=H175,1,IF(F175&lt;H175,0,IF(F175-H175&lt;10,2,IF(F175&gt;H175,3,SE)))))</f>
        <v/>
      </c>
      <c r="D175" s="241" t="s">
        <v>163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 x14ac:dyDescent="0.3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x14ac:dyDescent="0.25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x14ac:dyDescent="0.25">
      <c r="C178" s="45" t="str">
        <f>IF(OR(F178="",H178=""),"",IF(F178=H178,1,IF(F178&lt;H178,0,IF(F178-H178&lt;10,2,IF(F178&gt;H178,3,SE)))))</f>
        <v/>
      </c>
      <c r="D178" s="231" t="str">
        <f>V155</f>
        <v/>
      </c>
      <c r="E178" s="231"/>
      <c r="F178" s="76"/>
      <c r="G178" s="65" t="s">
        <v>17</v>
      </c>
      <c r="H178" s="75"/>
      <c r="I178" s="231" t="str">
        <f>V152</f>
        <v/>
      </c>
      <c r="J178" s="231"/>
      <c r="K178" s="231"/>
      <c r="L178" s="231"/>
      <c r="M178" s="231"/>
      <c r="N178" s="231"/>
      <c r="O178" s="231"/>
      <c r="P178" s="23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x14ac:dyDescent="0.25">
      <c r="C179" s="45" t="str">
        <f>IF(OR(F179="",H179=""),"",IF(F179=H179,1,IF(F179&lt;H179,0,IF(F179-H179&lt;10,2,IF(F179&gt;H179,3,SE)))))</f>
        <v/>
      </c>
      <c r="D179" s="231" t="str">
        <f>V154</f>
        <v/>
      </c>
      <c r="E179" s="231"/>
      <c r="F179" s="75"/>
      <c r="G179" s="65" t="s">
        <v>17</v>
      </c>
      <c r="H179" s="76"/>
      <c r="I179" s="231" t="str">
        <f>V153</f>
        <v/>
      </c>
      <c r="J179" s="231"/>
      <c r="K179" s="231"/>
      <c r="L179" s="231"/>
      <c r="M179" s="231"/>
      <c r="N179" s="231"/>
      <c r="O179" s="231"/>
      <c r="P179" s="231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 x14ac:dyDescent="0.3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x14ac:dyDescent="0.25">
      <c r="C181" s="45" t="str">
        <f>IF(OR(F181="",H181=""),"",IF(F181=H181,1,IF(F181&lt;H181,0,IF(F181-H181&lt;10,2,IF(F181&gt;H181,3,SE)))))</f>
        <v/>
      </c>
      <c r="D181" s="241" t="s">
        <v>164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 x14ac:dyDescent="0.3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 x14ac:dyDescent="0.25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x14ac:dyDescent="0.25">
      <c r="C184" s="45" t="str">
        <f>IF(OR(F184="",H184=""),"",IF(F184=H184,1,IF(F184&lt;H184,0,IF(F184-H184&lt;10,2,IF(F184&gt;H184,3,SE)))))</f>
        <v/>
      </c>
      <c r="D184" s="231" t="str">
        <f>V155</f>
        <v/>
      </c>
      <c r="E184" s="231"/>
      <c r="F184" s="75"/>
      <c r="G184" s="65" t="s">
        <v>17</v>
      </c>
      <c r="H184" s="76"/>
      <c r="I184" s="231" t="str">
        <f>V153</f>
        <v/>
      </c>
      <c r="J184" s="231"/>
      <c r="K184" s="231"/>
      <c r="L184" s="231"/>
      <c r="M184" s="231"/>
      <c r="N184" s="231"/>
      <c r="O184" s="231"/>
      <c r="P184" s="231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x14ac:dyDescent="0.25">
      <c r="C185" s="45" t="str">
        <f>IF(OR(F185="",H185=""),"",IF(F185=H185,1,IF(F185&lt;H185,0,IF(F185-H185&lt;10,2,IF(F185&gt;H185,3,SE)))))</f>
        <v/>
      </c>
      <c r="D185" s="231" t="str">
        <f>V154</f>
        <v/>
      </c>
      <c r="E185" s="231"/>
      <c r="F185" s="76"/>
      <c r="G185" s="65" t="s">
        <v>17</v>
      </c>
      <c r="H185" s="75"/>
      <c r="I185" s="231" t="str">
        <f>V152</f>
        <v/>
      </c>
      <c r="J185" s="231"/>
      <c r="K185" s="231"/>
      <c r="L185" s="231"/>
      <c r="M185" s="231"/>
      <c r="N185" s="231"/>
      <c r="O185" s="231"/>
      <c r="P185" s="231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 x14ac:dyDescent="0.3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 x14ac:dyDescent="0.25">
      <c r="C187" s="45" t="str">
        <f>IF(OR(F187="",H187=""),"",IF(F187=H187,1,IF(F187&lt;H187,0,IF(F187-H187&lt;10,2,IF(F187&gt;H187,3,SE)))))</f>
        <v/>
      </c>
      <c r="D187" s="241" t="s">
        <v>165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 x14ac:dyDescent="0.3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 x14ac:dyDescent="0.25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 x14ac:dyDescent="0.25">
      <c r="C190" s="45" t="str">
        <f>IF(OR(F190="",H190=""),"",IF(F190=H190,1,IF(F190&lt;H190,0,IF(F190-H190&lt;10,2,IF(F190&gt;H190,3,SE)))))</f>
        <v/>
      </c>
      <c r="D190" s="231" t="str">
        <f>V155</f>
        <v/>
      </c>
      <c r="E190" s="231"/>
      <c r="F190" s="75"/>
      <c r="G190" s="58" t="s">
        <v>17</v>
      </c>
      <c r="H190" s="76"/>
      <c r="I190" s="231" t="str">
        <f>V154</f>
        <v/>
      </c>
      <c r="J190" s="231"/>
      <c r="K190" s="231"/>
      <c r="L190" s="231"/>
      <c r="M190" s="231"/>
      <c r="N190" s="231"/>
      <c r="O190" s="231"/>
      <c r="P190" s="231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 x14ac:dyDescent="0.25">
      <c r="C191" s="45" t="str">
        <f>IF(OR(F191="",H191=""),"",IF(F191=H191,1,IF(F191&lt;H191,0,IF(F191-H191&lt;10,2,IF(F191&gt;H191,3,SE)))))</f>
        <v/>
      </c>
      <c r="D191" s="231" t="str">
        <f>V153</f>
        <v/>
      </c>
      <c r="E191" s="231"/>
      <c r="F191" s="76"/>
      <c r="G191" s="58" t="s">
        <v>17</v>
      </c>
      <c r="H191" s="75"/>
      <c r="I191" s="231" t="str">
        <f>V152</f>
        <v/>
      </c>
      <c r="J191" s="231"/>
      <c r="K191" s="231"/>
      <c r="L191" s="231"/>
      <c r="M191" s="231"/>
      <c r="N191" s="231"/>
      <c r="O191" s="231"/>
      <c r="P191" s="231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 x14ac:dyDescent="0.2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 x14ac:dyDescent="0.3"/>
    <row r="2" spans="2:33" x14ac:dyDescent="0.25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93"/>
    </row>
    <row r="3" spans="2:33" x14ac:dyDescent="0.25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94"/>
    </row>
    <row r="4" spans="2:33" ht="15.75" thickBot="1" x14ac:dyDescent="0.3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95"/>
    </row>
    <row r="5" spans="2:33" ht="15.75" thickBot="1" x14ac:dyDescent="0.3"/>
    <row r="6" spans="2:33" x14ac:dyDescent="0.25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93"/>
    </row>
    <row r="7" spans="2:33" x14ac:dyDescent="0.25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94"/>
    </row>
    <row r="8" spans="2:33" ht="15.75" thickBot="1" x14ac:dyDescent="0.3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95"/>
    </row>
    <row r="9" spans="2:33" ht="15.75" thickBot="1" x14ac:dyDescent="0.3"/>
    <row r="10" spans="2:33" ht="15" customHeight="1" x14ac:dyDescent="0.25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93"/>
    </row>
    <row r="11" spans="2:33" ht="15" customHeight="1" x14ac:dyDescent="0.25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94"/>
    </row>
    <row r="12" spans="2:33" ht="15.75" customHeight="1" thickBot="1" x14ac:dyDescent="0.3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95"/>
    </row>
    <row r="13" spans="2:33" ht="15" customHeight="1" x14ac:dyDescent="0.25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 x14ac:dyDescent="0.3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 x14ac:dyDescent="0.25">
      <c r="B15" s="401" t="s">
        <v>146</v>
      </c>
      <c r="C15" s="405"/>
      <c r="D15" s="401" t="str">
        <f>IF(OR('5ª FASE - GRUPOS I a IV'!F59="",'5ª FASE - GRUPOS I a IV'!F59=""),"",'5ª FASE - GRUPOS I a IV'!E20)</f>
        <v/>
      </c>
      <c r="E15" s="405"/>
      <c r="F15" s="405"/>
      <c r="G15" s="405"/>
      <c r="H15" s="405"/>
      <c r="I15" s="405"/>
      <c r="J15" s="405"/>
      <c r="K15" s="402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/>
      </c>
      <c r="P15" s="405"/>
      <c r="Q15" s="405"/>
      <c r="R15" s="405"/>
      <c r="S15" s="405"/>
      <c r="T15" s="405"/>
      <c r="U15" s="405"/>
      <c r="V15" s="405"/>
      <c r="W15" s="402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 x14ac:dyDescent="0.3">
      <c r="B16" s="403"/>
      <c r="C16" s="406"/>
      <c r="D16" s="403"/>
      <c r="E16" s="406"/>
      <c r="F16" s="406"/>
      <c r="G16" s="406"/>
      <c r="H16" s="406"/>
      <c r="I16" s="406"/>
      <c r="J16" s="406"/>
      <c r="K16" s="404"/>
      <c r="L16" s="106"/>
      <c r="M16" s="107" t="s">
        <v>140</v>
      </c>
      <c r="N16" s="108"/>
      <c r="O16" s="403"/>
      <c r="P16" s="406"/>
      <c r="Q16" s="406"/>
      <c r="R16" s="406"/>
      <c r="S16" s="406"/>
      <c r="T16" s="406"/>
      <c r="U16" s="406"/>
      <c r="V16" s="406"/>
      <c r="W16" s="404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 x14ac:dyDescent="0.3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 x14ac:dyDescent="0.25">
      <c r="B18" s="401" t="s">
        <v>147</v>
      </c>
      <c r="C18" s="405"/>
      <c r="D18" s="401" t="str">
        <f>IF(OR('5ª FASE - GRUPOS I a IV'!F103="",'5ª FASE - GRUPOS I a IV'!F103=""),"",'5ª FASE - GRUPOS I a IV'!E64)</f>
        <v/>
      </c>
      <c r="E18" s="405"/>
      <c r="F18" s="405"/>
      <c r="G18" s="405"/>
      <c r="H18" s="405"/>
      <c r="I18" s="405"/>
      <c r="J18" s="405"/>
      <c r="K18" s="402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/>
      </c>
      <c r="P18" s="405"/>
      <c r="Q18" s="405"/>
      <c r="R18" s="405"/>
      <c r="S18" s="405"/>
      <c r="T18" s="405"/>
      <c r="U18" s="405"/>
      <c r="V18" s="405"/>
      <c r="W18" s="402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 x14ac:dyDescent="0.3">
      <c r="B19" s="403"/>
      <c r="C19" s="406"/>
      <c r="D19" s="403"/>
      <c r="E19" s="406"/>
      <c r="F19" s="406"/>
      <c r="G19" s="406"/>
      <c r="H19" s="406"/>
      <c r="I19" s="406"/>
      <c r="J19" s="406"/>
      <c r="K19" s="404"/>
      <c r="L19" s="114"/>
      <c r="M19" s="107" t="s">
        <v>140</v>
      </c>
      <c r="N19" s="114"/>
      <c r="O19" s="403"/>
      <c r="P19" s="406"/>
      <c r="Q19" s="406"/>
      <c r="R19" s="406"/>
      <c r="S19" s="406"/>
      <c r="T19" s="406"/>
      <c r="U19" s="406"/>
      <c r="V19" s="406"/>
      <c r="W19" s="404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 x14ac:dyDescent="0.3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 x14ac:dyDescent="0.25">
      <c r="B21" s="401" t="s">
        <v>148</v>
      </c>
      <c r="C21" s="405"/>
      <c r="D21" s="401" t="str">
        <f>IF(OR('5ª FASE - GRUPOS I a IV'!G147="",'5ª FASE - GRUPOS I a IV'!F147=""),"",'5ª FASE - GRUPOS I a IV'!E108)</f>
        <v/>
      </c>
      <c r="E21" s="405"/>
      <c r="F21" s="405"/>
      <c r="G21" s="405"/>
      <c r="H21" s="405"/>
      <c r="I21" s="405"/>
      <c r="J21" s="405"/>
      <c r="K21" s="402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/>
      </c>
      <c r="P21" s="405"/>
      <c r="Q21" s="405"/>
      <c r="R21" s="405"/>
      <c r="S21" s="405"/>
      <c r="T21" s="405"/>
      <c r="U21" s="405"/>
      <c r="V21" s="405"/>
      <c r="W21" s="402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 x14ac:dyDescent="0.3">
      <c r="B22" s="403"/>
      <c r="C22" s="406"/>
      <c r="D22" s="403"/>
      <c r="E22" s="406"/>
      <c r="F22" s="406"/>
      <c r="G22" s="406"/>
      <c r="H22" s="406"/>
      <c r="I22" s="406"/>
      <c r="J22" s="406"/>
      <c r="K22" s="404"/>
      <c r="L22" s="114"/>
      <c r="M22" s="107" t="s">
        <v>140</v>
      </c>
      <c r="N22" s="114"/>
      <c r="O22" s="403"/>
      <c r="P22" s="406"/>
      <c r="Q22" s="406"/>
      <c r="R22" s="406"/>
      <c r="S22" s="406"/>
      <c r="T22" s="406"/>
      <c r="U22" s="406"/>
      <c r="V22" s="406"/>
      <c r="W22" s="404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 x14ac:dyDescent="0.3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 x14ac:dyDescent="0.25">
      <c r="B24" s="401" t="s">
        <v>149</v>
      </c>
      <c r="C24" s="402"/>
      <c r="D24" s="401" t="str">
        <f>IF(OR('5ª FASE - GRUPOS I a IV'!F191="",'5ª FASE - GRUPOS I a IV'!F191=""),"",'5ª FASE - GRUPOS I a IV'!E152)</f>
        <v/>
      </c>
      <c r="E24" s="405"/>
      <c r="F24" s="405"/>
      <c r="G24" s="405"/>
      <c r="H24" s="405"/>
      <c r="I24" s="405"/>
      <c r="J24" s="405"/>
      <c r="K24" s="402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/>
      </c>
      <c r="P24" s="405"/>
      <c r="Q24" s="405"/>
      <c r="R24" s="405"/>
      <c r="S24" s="405"/>
      <c r="T24" s="405"/>
      <c r="U24" s="405"/>
      <c r="V24" s="405"/>
      <c r="W24" s="402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 x14ac:dyDescent="0.3">
      <c r="B25" s="403"/>
      <c r="C25" s="404"/>
      <c r="D25" s="403"/>
      <c r="E25" s="406"/>
      <c r="F25" s="406"/>
      <c r="G25" s="406"/>
      <c r="H25" s="406"/>
      <c r="I25" s="406"/>
      <c r="J25" s="406"/>
      <c r="K25" s="404"/>
      <c r="L25" s="117"/>
      <c r="M25" s="118" t="s">
        <v>140</v>
      </c>
      <c r="N25" s="119"/>
      <c r="O25" s="403"/>
      <c r="P25" s="406"/>
      <c r="Q25" s="406"/>
      <c r="R25" s="406"/>
      <c r="S25" s="406"/>
      <c r="T25" s="406"/>
      <c r="U25" s="406"/>
      <c r="V25" s="406"/>
      <c r="W25" s="404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 x14ac:dyDescent="0.3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 x14ac:dyDescent="0.3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 x14ac:dyDescent="0.25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93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 x14ac:dyDescent="0.25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94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 x14ac:dyDescent="0.3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95"/>
    </row>
    <row r="31" spans="2:33" ht="14.25" customHeight="1" x14ac:dyDescent="0.25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 x14ac:dyDescent="0.3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 x14ac:dyDescent="0.25">
      <c r="B33" s="401" t="s">
        <v>150</v>
      </c>
      <c r="C33" s="402"/>
      <c r="D33" s="405" t="str">
        <f>IF(OR(L17="",N17=""),"",IF(L17&gt;N17,D15,O15))</f>
        <v/>
      </c>
      <c r="E33" s="405"/>
      <c r="F33" s="405"/>
      <c r="G33" s="405"/>
      <c r="H33" s="405"/>
      <c r="I33" s="405"/>
      <c r="J33" s="405"/>
      <c r="K33" s="405"/>
      <c r="L33" s="126"/>
      <c r="M33" s="104" t="s">
        <v>140</v>
      </c>
      <c r="N33" s="127"/>
      <c r="O33" s="405" t="str">
        <f>IF(OR(L20="",N20=""),"",IF(L20&gt;N20,D18,O18))</f>
        <v/>
      </c>
      <c r="P33" s="405"/>
      <c r="Q33" s="405"/>
      <c r="R33" s="405"/>
      <c r="S33" s="405"/>
      <c r="T33" s="405"/>
      <c r="U33" s="405"/>
      <c r="V33" s="405"/>
      <c r="W33" s="402"/>
    </row>
    <row r="34" spans="2:23" ht="15.75" thickBot="1" x14ac:dyDescent="0.3">
      <c r="B34" s="403"/>
      <c r="C34" s="404"/>
      <c r="D34" s="406"/>
      <c r="E34" s="406"/>
      <c r="F34" s="406"/>
      <c r="G34" s="406"/>
      <c r="H34" s="406"/>
      <c r="I34" s="406"/>
      <c r="J34" s="406"/>
      <c r="K34" s="406"/>
      <c r="L34" s="128"/>
      <c r="M34" s="129" t="s">
        <v>140</v>
      </c>
      <c r="N34" s="130"/>
      <c r="O34" s="406"/>
      <c r="P34" s="406"/>
      <c r="Q34" s="406"/>
      <c r="R34" s="406"/>
      <c r="S34" s="406"/>
      <c r="T34" s="406"/>
      <c r="U34" s="406"/>
      <c r="V34" s="406"/>
      <c r="W34" s="404"/>
    </row>
    <row r="35" spans="2:23" ht="15.75" thickBot="1" x14ac:dyDescent="0.3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 x14ac:dyDescent="0.25">
      <c r="B36" s="401" t="s">
        <v>151</v>
      </c>
      <c r="C36" s="402"/>
      <c r="D36" s="405" t="str">
        <f>IF(OR(L23="",N23=""),"",IF(L23&gt;N23,D21,O21))</f>
        <v/>
      </c>
      <c r="E36" s="405"/>
      <c r="F36" s="405"/>
      <c r="G36" s="405"/>
      <c r="H36" s="405"/>
      <c r="I36" s="405"/>
      <c r="J36" s="405"/>
      <c r="K36" s="402"/>
      <c r="L36" s="103"/>
      <c r="M36" s="104" t="s">
        <v>140</v>
      </c>
      <c r="N36" s="105"/>
      <c r="O36" s="401" t="str">
        <f>IF(OR(L26="",N26=""),"",IF(L26&gt;N26,D24,O24))</f>
        <v/>
      </c>
      <c r="P36" s="405"/>
      <c r="Q36" s="405"/>
      <c r="R36" s="405"/>
      <c r="S36" s="405"/>
      <c r="T36" s="405"/>
      <c r="U36" s="405"/>
      <c r="V36" s="405"/>
      <c r="W36" s="402"/>
    </row>
    <row r="37" spans="2:23" ht="15.75" thickBot="1" x14ac:dyDescent="0.3">
      <c r="B37" s="403"/>
      <c r="C37" s="404"/>
      <c r="D37" s="406"/>
      <c r="E37" s="406"/>
      <c r="F37" s="406"/>
      <c r="G37" s="406"/>
      <c r="H37" s="406"/>
      <c r="I37" s="406"/>
      <c r="J37" s="406"/>
      <c r="K37" s="404"/>
      <c r="L37" s="137"/>
      <c r="M37" s="118" t="s">
        <v>140</v>
      </c>
      <c r="N37" s="138"/>
      <c r="O37" s="403"/>
      <c r="P37" s="406"/>
      <c r="Q37" s="406"/>
      <c r="R37" s="406"/>
      <c r="S37" s="406"/>
      <c r="T37" s="406"/>
      <c r="U37" s="406"/>
      <c r="V37" s="406"/>
      <c r="W37" s="404"/>
    </row>
    <row r="38" spans="2:23" ht="15.75" thickBot="1" x14ac:dyDescent="0.3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 x14ac:dyDescent="0.3"/>
    <row r="40" spans="2:23" x14ac:dyDescent="0.25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93"/>
    </row>
    <row r="41" spans="2:23" x14ac:dyDescent="0.25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94"/>
    </row>
    <row r="42" spans="2:23" ht="15.75" thickBot="1" x14ac:dyDescent="0.3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95"/>
    </row>
    <row r="43" spans="2:23" ht="14.25" customHeight="1" x14ac:dyDescent="0.25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 x14ac:dyDescent="0.3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 x14ac:dyDescent="0.25">
      <c r="B45" s="401" t="s">
        <v>152</v>
      </c>
      <c r="C45" s="402"/>
      <c r="D45" s="405" t="str">
        <f>IF(OR(L35="",N35=""),"",IF(L35&lt;N35,D33,O33))</f>
        <v/>
      </c>
      <c r="E45" s="405"/>
      <c r="F45" s="405"/>
      <c r="G45" s="405"/>
      <c r="H45" s="405"/>
      <c r="I45" s="405"/>
      <c r="J45" s="405"/>
      <c r="K45" s="402"/>
      <c r="L45" s="141"/>
      <c r="M45" s="142" t="s">
        <v>140</v>
      </c>
      <c r="N45" s="143"/>
      <c r="O45" s="401" t="str">
        <f>IF(OR(L38="",N38=""),"",IF(L38&lt;N38,D36,O36))</f>
        <v/>
      </c>
      <c r="P45" s="405"/>
      <c r="Q45" s="405"/>
      <c r="R45" s="405"/>
      <c r="S45" s="405"/>
      <c r="T45" s="405"/>
      <c r="U45" s="405"/>
      <c r="V45" s="405"/>
      <c r="W45" s="402"/>
    </row>
    <row r="46" spans="2:23" ht="15.75" thickBot="1" x14ac:dyDescent="0.3">
      <c r="B46" s="403"/>
      <c r="C46" s="404"/>
      <c r="D46" s="406"/>
      <c r="E46" s="406"/>
      <c r="F46" s="406"/>
      <c r="G46" s="406"/>
      <c r="H46" s="406"/>
      <c r="I46" s="406"/>
      <c r="J46" s="406"/>
      <c r="K46" s="404"/>
      <c r="L46" s="144"/>
      <c r="M46" s="145" t="s">
        <v>140</v>
      </c>
      <c r="N46" s="146"/>
      <c r="O46" s="403"/>
      <c r="P46" s="406"/>
      <c r="Q46" s="406"/>
      <c r="R46" s="406"/>
      <c r="S46" s="406"/>
      <c r="T46" s="406"/>
      <c r="U46" s="406"/>
      <c r="V46" s="406"/>
      <c r="W46" s="404"/>
    </row>
    <row r="47" spans="2:23" ht="15.75" thickBot="1" x14ac:dyDescent="0.3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 x14ac:dyDescent="0.3"/>
    <row r="49" spans="2:23" x14ac:dyDescent="0.25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93"/>
    </row>
    <row r="50" spans="2:23" x14ac:dyDescent="0.25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94"/>
    </row>
    <row r="51" spans="2:23" ht="15.75" thickBot="1" x14ac:dyDescent="0.3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95"/>
    </row>
    <row r="52" spans="2:23" ht="12.75" customHeight="1" x14ac:dyDescent="0.25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 x14ac:dyDescent="0.3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 x14ac:dyDescent="0.25">
      <c r="B54" s="401" t="s">
        <v>153</v>
      </c>
      <c r="C54" s="402"/>
      <c r="D54" s="405" t="str">
        <f>IF(OR(L38="",N38=""),"",IF(L35&gt;N35,D33,O33))</f>
        <v/>
      </c>
      <c r="E54" s="405"/>
      <c r="F54" s="405"/>
      <c r="G54" s="405"/>
      <c r="H54" s="405"/>
      <c r="I54" s="405"/>
      <c r="J54" s="405"/>
      <c r="K54" s="402"/>
      <c r="L54" s="141"/>
      <c r="M54" s="142" t="s">
        <v>140</v>
      </c>
      <c r="N54" s="143"/>
      <c r="O54" s="401" t="str">
        <f>IF(OR(L38="",N38=""),"",IF(L38&gt;N38,D36,O36))</f>
        <v/>
      </c>
      <c r="P54" s="405"/>
      <c r="Q54" s="405"/>
      <c r="R54" s="405"/>
      <c r="S54" s="405"/>
      <c r="T54" s="405"/>
      <c r="U54" s="405"/>
      <c r="V54" s="405"/>
      <c r="W54" s="402"/>
    </row>
    <row r="55" spans="2:23" ht="15.75" thickBot="1" x14ac:dyDescent="0.3">
      <c r="B55" s="403"/>
      <c r="C55" s="404"/>
      <c r="D55" s="406"/>
      <c r="E55" s="406"/>
      <c r="F55" s="406"/>
      <c r="G55" s="406"/>
      <c r="H55" s="406"/>
      <c r="I55" s="406"/>
      <c r="J55" s="406"/>
      <c r="K55" s="404"/>
      <c r="L55" s="144"/>
      <c r="M55" s="145" t="s">
        <v>140</v>
      </c>
      <c r="N55" s="146"/>
      <c r="O55" s="403"/>
      <c r="P55" s="406"/>
      <c r="Q55" s="406"/>
      <c r="R55" s="406"/>
      <c r="S55" s="406"/>
      <c r="T55" s="406"/>
      <c r="U55" s="406"/>
      <c r="V55" s="406"/>
      <c r="W55" s="404"/>
    </row>
    <row r="56" spans="2:23" ht="15.75" thickBot="1" x14ac:dyDescent="0.3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2014-09-29T08:14:36Z</dcterms:modified>
</cp:coreProperties>
</file>