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EstaPasta_de_trabalho" defaultThemeVersion="124226"/>
  <bookViews>
    <workbookView xWindow="240" yWindow="450" windowWidth="15600" windowHeight="7695"/>
  </bookViews>
  <sheets>
    <sheet name="COPA" sheetId="1" r:id="rId1"/>
  </sheets>
  <definedNames>
    <definedName name="_xlnm._FilterDatabase" localSheetId="0" hidden="1">COPA!$Z$211:$Z$242</definedName>
  </definedNames>
  <calcPr calcId="125725"/>
</workbook>
</file>

<file path=xl/calcChain.xml><?xml version="1.0" encoding="utf-8"?>
<calcChain xmlns="http://schemas.openxmlformats.org/spreadsheetml/2006/main">
  <c r="O240" i="1"/>
  <c r="D240"/>
  <c r="O231"/>
  <c r="D231"/>
  <c r="O219"/>
  <c r="D219"/>
  <c r="O216"/>
  <c r="D216"/>
  <c r="O206"/>
  <c r="D206"/>
  <c r="O203"/>
  <c r="D203"/>
  <c r="O200"/>
  <c r="D200"/>
  <c r="O197"/>
  <c r="D197"/>
  <c r="O187"/>
  <c r="D187"/>
  <c r="O184"/>
  <c r="D184"/>
  <c r="O181"/>
  <c r="D181"/>
  <c r="O178"/>
  <c r="D178"/>
  <c r="O175"/>
  <c r="D175"/>
  <c r="O172"/>
  <c r="D172"/>
  <c r="O169"/>
  <c r="D169"/>
  <c r="O166"/>
  <c r="D166"/>
  <c r="O156"/>
  <c r="D156"/>
  <c r="O153"/>
  <c r="D153"/>
  <c r="O150"/>
  <c r="D150"/>
  <c r="O147"/>
  <c r="D147"/>
  <c r="O144"/>
  <c r="D144"/>
  <c r="O141"/>
  <c r="D141"/>
  <c r="O138"/>
  <c r="D138"/>
  <c r="O135"/>
  <c r="D135"/>
  <c r="O132"/>
  <c r="D132"/>
  <c r="O129"/>
  <c r="D129"/>
  <c r="O126"/>
  <c r="D126"/>
  <c r="O123"/>
  <c r="D123"/>
  <c r="O120"/>
  <c r="D120"/>
  <c r="O117"/>
  <c r="D117"/>
  <c r="O114"/>
  <c r="D114"/>
  <c r="O111"/>
  <c r="D111"/>
  <c r="O103"/>
  <c r="D103"/>
  <c r="O100"/>
  <c r="D100"/>
  <c r="O97"/>
  <c r="D97"/>
  <c r="O94"/>
  <c r="D94"/>
  <c r="O91"/>
  <c r="D91"/>
  <c r="O88"/>
  <c r="D88"/>
  <c r="O85"/>
  <c r="D85"/>
  <c r="O82"/>
  <c r="D82"/>
  <c r="O79"/>
  <c r="D79"/>
  <c r="O76"/>
  <c r="D76"/>
  <c r="O73"/>
  <c r="D73"/>
  <c r="O70"/>
  <c r="D70"/>
  <c r="O67"/>
  <c r="D67"/>
  <c r="O64"/>
  <c r="D64"/>
  <c r="O61"/>
  <c r="D61"/>
  <c r="D13"/>
  <c r="O58"/>
  <c r="D58"/>
  <c r="D55"/>
  <c r="O55"/>
  <c r="N105"/>
  <c r="L105"/>
  <c r="N102"/>
  <c r="L102"/>
  <c r="N99"/>
  <c r="L99"/>
  <c r="N96"/>
  <c r="L96"/>
  <c r="N93"/>
  <c r="L93"/>
  <c r="N90"/>
  <c r="L90"/>
  <c r="N87"/>
  <c r="L87"/>
  <c r="N84"/>
  <c r="L84"/>
  <c r="N81"/>
  <c r="L81"/>
  <c r="N78"/>
  <c r="L78"/>
  <c r="N75"/>
  <c r="L75"/>
  <c r="N72"/>
  <c r="L72"/>
  <c r="N69"/>
  <c r="L69"/>
  <c r="N66"/>
  <c r="L66"/>
  <c r="N63"/>
  <c r="L63"/>
  <c r="N60"/>
  <c r="L60"/>
  <c r="L208"/>
  <c r="N208"/>
  <c r="O13" l="1"/>
  <c r="O31"/>
  <c r="D31"/>
  <c r="O37"/>
  <c r="D37"/>
  <c r="O19"/>
  <c r="D19"/>
  <c r="O49"/>
  <c r="D49"/>
  <c r="O25"/>
  <c r="D25"/>
  <c r="O43"/>
  <c r="D43"/>
  <c r="O16"/>
  <c r="D16"/>
  <c r="O40"/>
  <c r="D40"/>
  <c r="O28"/>
  <c r="D28"/>
  <c r="O46"/>
  <c r="D46"/>
  <c r="O22"/>
  <c r="D22"/>
  <c r="D52"/>
  <c r="O34"/>
  <c r="D34"/>
  <c r="O52"/>
  <c r="O10"/>
  <c r="D10"/>
  <c r="L12"/>
  <c r="N12"/>
  <c r="L15"/>
  <c r="N15"/>
  <c r="L18"/>
  <c r="N18"/>
  <c r="L21"/>
  <c r="N21"/>
  <c r="L24"/>
  <c r="N24"/>
  <c r="L27"/>
  <c r="N27"/>
  <c r="L30"/>
  <c r="N30"/>
  <c r="L33"/>
  <c r="N33"/>
  <c r="L36"/>
  <c r="N36"/>
  <c r="L39"/>
  <c r="N39"/>
  <c r="L42"/>
  <c r="N42"/>
  <c r="L45"/>
  <c r="N45"/>
  <c r="L48"/>
  <c r="N48"/>
  <c r="L51"/>
  <c r="N51"/>
  <c r="L54"/>
  <c r="N54"/>
  <c r="L57"/>
  <c r="N57"/>
  <c r="L113"/>
  <c r="N113"/>
  <c r="L116"/>
  <c r="N116"/>
  <c r="L119"/>
  <c r="N119"/>
  <c r="L122"/>
  <c r="N122"/>
  <c r="L125"/>
  <c r="N125"/>
  <c r="L128"/>
  <c r="N128"/>
  <c r="L131"/>
  <c r="N131"/>
  <c r="L134"/>
  <c r="N134"/>
  <c r="L137"/>
  <c r="N137"/>
  <c r="L140"/>
  <c r="N140"/>
  <c r="L143"/>
  <c r="N143"/>
  <c r="L146"/>
  <c r="N146"/>
  <c r="L149"/>
  <c r="N149"/>
  <c r="L152"/>
  <c r="N152"/>
  <c r="L155"/>
  <c r="N155"/>
  <c r="L158"/>
  <c r="N158"/>
  <c r="L168"/>
  <c r="N168"/>
  <c r="L171"/>
  <c r="N171"/>
  <c r="L174"/>
  <c r="N174"/>
  <c r="L177"/>
  <c r="N177"/>
  <c r="L180"/>
  <c r="N180"/>
  <c r="L183"/>
  <c r="N183"/>
  <c r="L186"/>
  <c r="N186"/>
  <c r="L189"/>
  <c r="N189"/>
  <c r="L199"/>
  <c r="N199"/>
  <c r="L202"/>
  <c r="N202"/>
  <c r="L205"/>
  <c r="N205"/>
  <c r="L218"/>
  <c r="N218"/>
  <c r="L221"/>
  <c r="N221"/>
  <c r="L233"/>
  <c r="N233"/>
  <c r="L242"/>
  <c r="N242"/>
  <c r="B259" l="1"/>
  <c r="B247"/>
  <c r="B283"/>
  <c r="B271"/>
</calcChain>
</file>

<file path=xl/sharedStrings.xml><?xml version="1.0" encoding="utf-8"?>
<sst xmlns="http://schemas.openxmlformats.org/spreadsheetml/2006/main" count="278" uniqueCount="148">
  <si>
    <t>X</t>
  </si>
  <si>
    <t>1ª FASE</t>
  </si>
  <si>
    <t>J10</t>
  </si>
  <si>
    <t>J11</t>
  </si>
  <si>
    <t>J12</t>
  </si>
  <si>
    <t>J13</t>
  </si>
  <si>
    <t>J14</t>
  </si>
  <si>
    <t>J15</t>
  </si>
  <si>
    <t>J16</t>
  </si>
  <si>
    <t>J01</t>
  </si>
  <si>
    <t>J02</t>
  </si>
  <si>
    <t>J03</t>
  </si>
  <si>
    <t>J04</t>
  </si>
  <si>
    <t>J05</t>
  </si>
  <si>
    <t>J06</t>
  </si>
  <si>
    <t>J07</t>
  </si>
  <si>
    <t>J08</t>
  </si>
  <si>
    <t>J09</t>
  </si>
  <si>
    <t>2ª FASE</t>
  </si>
  <si>
    <t>x</t>
  </si>
  <si>
    <t>OITAVAS DE FINAIS</t>
  </si>
  <si>
    <t>QUARTAS DE FINAIS</t>
  </si>
  <si>
    <t>SEMI FINAL</t>
  </si>
  <si>
    <t>DISPUTA DO 3º LUGAR</t>
  </si>
  <si>
    <t>FINAL</t>
  </si>
  <si>
    <t>RODADAS # 14 e 15</t>
  </si>
  <si>
    <t>Casinha da Grazi</t>
  </si>
  <si>
    <t>Grajaú F.C.</t>
  </si>
  <si>
    <t>Tribe of Gypsies</t>
  </si>
  <si>
    <t>Lucca Mengão</t>
  </si>
  <si>
    <t>secapimenteira</t>
  </si>
  <si>
    <t>Glaa.VascodaaGamaa</t>
  </si>
  <si>
    <t>hugofluzao</t>
  </si>
  <si>
    <t>Us Karas</t>
  </si>
  <si>
    <t>J17</t>
  </si>
  <si>
    <t>J18</t>
  </si>
  <si>
    <t>J19</t>
  </si>
  <si>
    <t>J20</t>
  </si>
  <si>
    <t>J21</t>
  </si>
  <si>
    <t>J22</t>
  </si>
  <si>
    <t>J23</t>
  </si>
  <si>
    <t>J24</t>
  </si>
  <si>
    <t>J25</t>
  </si>
  <si>
    <t>J26</t>
  </si>
  <si>
    <t>J27</t>
  </si>
  <si>
    <t>J28</t>
  </si>
  <si>
    <t>J29</t>
  </si>
  <si>
    <t>J30</t>
  </si>
  <si>
    <t>J31</t>
  </si>
  <si>
    <t>J32</t>
  </si>
  <si>
    <t>J33</t>
  </si>
  <si>
    <t>J34</t>
  </si>
  <si>
    <t>J35</t>
  </si>
  <si>
    <t>J36</t>
  </si>
  <si>
    <t>J37</t>
  </si>
  <si>
    <t>J38</t>
  </si>
  <si>
    <t>J39</t>
  </si>
  <si>
    <t>J40</t>
  </si>
  <si>
    <t>J41</t>
  </si>
  <si>
    <t>J42</t>
  </si>
  <si>
    <t>J43</t>
  </si>
  <si>
    <t>J44</t>
  </si>
  <si>
    <t>J45</t>
  </si>
  <si>
    <t>J46</t>
  </si>
  <si>
    <t>J47</t>
  </si>
  <si>
    <t>J48</t>
  </si>
  <si>
    <t>RODADAS # 04 e 05</t>
  </si>
  <si>
    <t>RODADAS # 06 e 07</t>
  </si>
  <si>
    <t>RODADAS # 08 e 09</t>
  </si>
  <si>
    <t>RODADAS # 10 e 11</t>
  </si>
  <si>
    <t>RODADAS # 12 e 13</t>
  </si>
  <si>
    <t>COPA DO BRASIL 2015</t>
  </si>
  <si>
    <t>Bahia aju</t>
  </si>
  <si>
    <t>BFR Igor Costa</t>
  </si>
  <si>
    <t>Rosinha da Gabi</t>
  </si>
  <si>
    <t>TriangagemFC</t>
  </si>
  <si>
    <t>La Bestia Negra_Z</t>
  </si>
  <si>
    <t>VivaCR.FC</t>
  </si>
  <si>
    <t>Driblador F.C</t>
  </si>
  <si>
    <t>Soccer Italy</t>
  </si>
  <si>
    <t>ousadia e alegriaa1</t>
  </si>
  <si>
    <t>Barbosinhaas</t>
  </si>
  <si>
    <t>Botafogo do HG</t>
  </si>
  <si>
    <t>Forever2014</t>
  </si>
  <si>
    <t>Vascão Carangola</t>
  </si>
  <si>
    <t>comicu</t>
  </si>
  <si>
    <t>Puro Malte F. C.</t>
  </si>
  <si>
    <t>VascoPaulo F.C.</t>
  </si>
  <si>
    <t>Botafogo Rocha</t>
  </si>
  <si>
    <t>MJ Predador F.C.</t>
  </si>
  <si>
    <t>Vitullo soccer clube</t>
  </si>
  <si>
    <t>Barreirinha FC</t>
  </si>
  <si>
    <t>É o ki tu merece</t>
  </si>
  <si>
    <t>Sekishiki Mekai Há</t>
  </si>
  <si>
    <t>flurocha fc</t>
  </si>
  <si>
    <t>Family Paz F.C.</t>
  </si>
  <si>
    <t>tico sto fc</t>
  </si>
  <si>
    <t>PANZA FC</t>
  </si>
  <si>
    <t>Bayern do Cartola</t>
  </si>
  <si>
    <t>Stars United C.F.</t>
  </si>
  <si>
    <t>Engenheirense</t>
  </si>
  <si>
    <t>André fogão</t>
  </si>
  <si>
    <t>NICKA SC</t>
  </si>
  <si>
    <t>Marvada da cachaça</t>
  </si>
  <si>
    <t>Xavecos UFC</t>
  </si>
  <si>
    <t>PHVT F.C.</t>
  </si>
  <si>
    <t>santo onofre E C</t>
  </si>
  <si>
    <t>Espamengo</t>
  </si>
  <si>
    <t>mathpalestra</t>
  </si>
  <si>
    <t>FC Casablanca</t>
  </si>
  <si>
    <t>itaipavacervejaclube</t>
  </si>
  <si>
    <t>JUGULI Fc</t>
  </si>
  <si>
    <t>Serie D 1</t>
  </si>
  <si>
    <t>Serie D 2</t>
  </si>
  <si>
    <t>Serie D 3</t>
  </si>
  <si>
    <t>Serie D 4</t>
  </si>
  <si>
    <t>Serie D 5</t>
  </si>
  <si>
    <t>Serie D 6</t>
  </si>
  <si>
    <t>Serie D 7</t>
  </si>
  <si>
    <t>Serie D 8</t>
  </si>
  <si>
    <t>Serie D 9</t>
  </si>
  <si>
    <t>Serie D 10</t>
  </si>
  <si>
    <t>Serie D 11</t>
  </si>
  <si>
    <t>Serie D 12</t>
  </si>
  <si>
    <t>Serie D 13</t>
  </si>
  <si>
    <t>Serie D 14</t>
  </si>
  <si>
    <t>Serie D 15</t>
  </si>
  <si>
    <t>Serie D 16</t>
  </si>
  <si>
    <t>Série D</t>
  </si>
  <si>
    <t>Série C</t>
  </si>
  <si>
    <t>Série A</t>
  </si>
  <si>
    <t>Série B</t>
  </si>
  <si>
    <t>J49</t>
  </si>
  <si>
    <t>J50</t>
  </si>
  <si>
    <t>J51</t>
  </si>
  <si>
    <t>J52</t>
  </si>
  <si>
    <t>J53</t>
  </si>
  <si>
    <t>J54</t>
  </si>
  <si>
    <t>J55</t>
  </si>
  <si>
    <t>J56</t>
  </si>
  <si>
    <t>J57</t>
  </si>
  <si>
    <t>J58</t>
  </si>
  <si>
    <t>J59</t>
  </si>
  <si>
    <t>J60</t>
  </si>
  <si>
    <t>J61</t>
  </si>
  <si>
    <t>J62</t>
  </si>
  <si>
    <t>J63</t>
  </si>
  <si>
    <t>CLASSIFICADO LIBERTADARES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</si>
</sst>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0"/>
      <name val="Calibri"/>
      <family val="2"/>
      <scheme val="minor"/>
    </font>
    <font>
      <sz val="16"/>
      <name val="Calibri"/>
      <family val="2"/>
      <scheme val="minor"/>
    </font>
    <font>
      <sz val="48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6"/>
      <color theme="0"/>
      <name val="Calibri"/>
      <family val="2"/>
      <scheme val="minor"/>
    </font>
    <font>
      <sz val="72"/>
      <color theme="0"/>
      <name val="Calibri"/>
      <family val="2"/>
      <scheme val="minor"/>
    </font>
    <font>
      <sz val="4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30">
    <xf numFmtId="0" fontId="0" fillId="0" borderId="0" xfId="0"/>
    <xf numFmtId="0" fontId="0" fillId="0" borderId="0" xfId="0" applyProtection="1">
      <protection hidden="1"/>
    </xf>
    <xf numFmtId="0" fontId="4" fillId="0" borderId="0" xfId="0" applyFont="1" applyFill="1" applyProtection="1">
      <protection hidden="1"/>
    </xf>
    <xf numFmtId="0" fontId="4" fillId="0" borderId="0" xfId="0" applyFont="1" applyProtection="1">
      <protection hidden="1"/>
    </xf>
    <xf numFmtId="0" fontId="1" fillId="0" borderId="0" xfId="0" applyFont="1" applyFill="1" applyProtection="1">
      <protection hidden="1"/>
    </xf>
    <xf numFmtId="0" fontId="1" fillId="3" borderId="0" xfId="0" applyFont="1" applyFill="1" applyProtection="1">
      <protection hidden="1"/>
    </xf>
    <xf numFmtId="0" fontId="1" fillId="0" borderId="0" xfId="0" applyFont="1" applyProtection="1">
      <protection hidden="1"/>
    </xf>
    <xf numFmtId="0" fontId="2" fillId="2" borderId="1" xfId="0" applyFont="1" applyFill="1" applyBorder="1" applyAlignment="1" applyProtection="1">
      <alignment vertical="center"/>
      <protection hidden="1"/>
    </xf>
    <xf numFmtId="0" fontId="2" fillId="2" borderId="2" xfId="0" applyFont="1" applyFill="1" applyBorder="1" applyAlignment="1" applyProtection="1">
      <alignment vertical="center"/>
      <protection hidden="1"/>
    </xf>
    <xf numFmtId="0" fontId="2" fillId="2" borderId="3" xfId="0" applyFont="1" applyFill="1" applyBorder="1" applyAlignment="1" applyProtection="1">
      <alignment vertical="center"/>
      <protection hidden="1"/>
    </xf>
    <xf numFmtId="0" fontId="2" fillId="2" borderId="4" xfId="0" applyFont="1" applyFill="1" applyBorder="1" applyAlignment="1" applyProtection="1">
      <alignment vertical="center"/>
      <protection hidden="1"/>
    </xf>
    <xf numFmtId="0" fontId="2" fillId="2" borderId="0" xfId="0" applyFont="1" applyFill="1" applyBorder="1" applyAlignment="1" applyProtection="1">
      <alignment vertical="center"/>
      <protection hidden="1"/>
    </xf>
    <xf numFmtId="0" fontId="2" fillId="2" borderId="5" xfId="0" applyFont="1" applyFill="1" applyBorder="1" applyAlignment="1" applyProtection="1">
      <alignment vertical="center"/>
      <protection hidden="1"/>
    </xf>
    <xf numFmtId="2" fontId="5" fillId="3" borderId="13" xfId="0" applyNumberFormat="1" applyFont="1" applyFill="1" applyBorder="1" applyAlignment="1" applyProtection="1">
      <alignment horizontal="center" vertical="center"/>
      <protection hidden="1"/>
    </xf>
    <xf numFmtId="0" fontId="4" fillId="3" borderId="0" xfId="0" applyFont="1" applyFill="1" applyProtection="1">
      <protection hidden="1"/>
    </xf>
    <xf numFmtId="2" fontId="5" fillId="3" borderId="16" xfId="0" applyNumberFormat="1" applyFont="1" applyFill="1" applyBorder="1" applyAlignment="1" applyProtection="1">
      <alignment horizontal="center" vertical="center"/>
      <protection hidden="1"/>
    </xf>
    <xf numFmtId="0" fontId="3" fillId="0" borderId="4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0" fillId="0" borderId="8" xfId="0" applyBorder="1" applyProtection="1">
      <protection hidden="1"/>
    </xf>
    <xf numFmtId="0" fontId="0" fillId="0" borderId="9" xfId="0" applyBorder="1" applyProtection="1">
      <protection hidden="1"/>
    </xf>
    <xf numFmtId="0" fontId="5" fillId="3" borderId="8" xfId="0" applyFont="1" applyFill="1" applyBorder="1" applyProtection="1">
      <protection hidden="1"/>
    </xf>
    <xf numFmtId="0" fontId="5" fillId="3" borderId="10" xfId="0" applyFont="1" applyFill="1" applyBorder="1" applyProtection="1">
      <protection hidden="1"/>
    </xf>
    <xf numFmtId="0" fontId="5" fillId="3" borderId="9" xfId="0" applyFont="1" applyFill="1" applyBorder="1" applyProtection="1">
      <protection hidden="1"/>
    </xf>
    <xf numFmtId="0" fontId="3" fillId="3" borderId="4" xfId="0" applyFont="1" applyFill="1" applyBorder="1" applyAlignment="1" applyProtection="1">
      <alignment horizontal="center" vertical="center"/>
      <protection hidden="1"/>
    </xf>
    <xf numFmtId="0" fontId="3" fillId="3" borderId="0" xfId="0" applyFont="1" applyFill="1" applyBorder="1" applyAlignment="1" applyProtection="1">
      <alignment horizontal="center" vertical="center"/>
      <protection hidden="1"/>
    </xf>
    <xf numFmtId="0" fontId="3" fillId="3" borderId="5" xfId="0" applyFont="1" applyFill="1" applyBorder="1" applyAlignment="1" applyProtection="1">
      <alignment horizontal="center" vertical="center"/>
      <protection hidden="1"/>
    </xf>
    <xf numFmtId="0" fontId="0" fillId="3" borderId="8" xfId="0" applyFill="1" applyBorder="1" applyProtection="1">
      <protection hidden="1"/>
    </xf>
    <xf numFmtId="0" fontId="0" fillId="3" borderId="10" xfId="0" applyFill="1" applyBorder="1" applyProtection="1">
      <protection hidden="1"/>
    </xf>
    <xf numFmtId="0" fontId="0" fillId="3" borderId="9" xfId="0" applyFill="1" applyBorder="1" applyProtection="1">
      <protection hidden="1"/>
    </xf>
    <xf numFmtId="0" fontId="0" fillId="0" borderId="0" xfId="0" applyBorder="1" applyProtection="1">
      <protection hidden="1"/>
    </xf>
    <xf numFmtId="0" fontId="0" fillId="3" borderId="0" xfId="0" applyFill="1" applyBorder="1" applyProtection="1">
      <protection hidden="1"/>
    </xf>
    <xf numFmtId="0" fontId="0" fillId="3" borderId="0" xfId="0" applyFill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vertical="center"/>
      <protection hidden="1"/>
    </xf>
    <xf numFmtId="0" fontId="3" fillId="3" borderId="7" xfId="0" applyFont="1" applyFill="1" applyBorder="1" applyAlignment="1" applyProtection="1">
      <alignment vertical="center"/>
      <protection hidden="1"/>
    </xf>
    <xf numFmtId="2" fontId="5" fillId="3" borderId="25" xfId="0" applyNumberFormat="1" applyFont="1" applyFill="1" applyBorder="1" applyAlignment="1" applyProtection="1">
      <alignment horizontal="center" vertical="center"/>
      <protection hidden="1"/>
    </xf>
    <xf numFmtId="4" fontId="4" fillId="3" borderId="0" xfId="0" applyNumberFormat="1" applyFont="1" applyFill="1" applyProtection="1">
      <protection hidden="1"/>
    </xf>
    <xf numFmtId="0" fontId="4" fillId="0" borderId="0" xfId="0" applyFont="1" applyBorder="1" applyProtection="1">
      <protection hidden="1"/>
    </xf>
    <xf numFmtId="0" fontId="1" fillId="0" borderId="0" xfId="0" applyFont="1" applyBorder="1" applyProtection="1"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2" fontId="7" fillId="3" borderId="15" xfId="0" applyNumberFormat="1" applyFont="1" applyFill="1" applyBorder="1" applyAlignment="1" applyProtection="1">
      <alignment horizontal="center" vertical="center"/>
      <protection hidden="1"/>
    </xf>
    <xf numFmtId="2" fontId="7" fillId="3" borderId="16" xfId="0" applyNumberFormat="1" applyFont="1" applyFill="1" applyBorder="1" applyAlignment="1" applyProtection="1">
      <alignment horizontal="center" vertical="center"/>
      <protection hidden="1"/>
    </xf>
    <xf numFmtId="2" fontId="7" fillId="3" borderId="21" xfId="0" applyNumberFormat="1" applyFont="1" applyFill="1" applyBorder="1" applyAlignment="1" applyProtection="1">
      <alignment horizontal="center" vertical="center"/>
      <protection hidden="1"/>
    </xf>
    <xf numFmtId="2" fontId="7" fillId="3" borderId="17" xfId="0" applyNumberFormat="1" applyFont="1" applyFill="1" applyBorder="1" applyAlignment="1" applyProtection="1">
      <alignment horizontal="center" vertical="center"/>
      <protection hidden="1"/>
    </xf>
    <xf numFmtId="2" fontId="7" fillId="3" borderId="23" xfId="0" applyNumberFormat="1" applyFont="1" applyFill="1" applyBorder="1" applyAlignment="1" applyProtection="1">
      <alignment horizontal="center" vertical="center"/>
      <protection hidden="1"/>
    </xf>
    <xf numFmtId="2" fontId="7" fillId="3" borderId="25" xfId="0" applyNumberFormat="1" applyFont="1" applyFill="1" applyBorder="1" applyAlignment="1" applyProtection="1">
      <alignment horizontal="center" vertical="center"/>
      <protection hidden="1"/>
    </xf>
    <xf numFmtId="2" fontId="7" fillId="3" borderId="24" xfId="0" applyNumberFormat="1" applyFont="1" applyFill="1" applyBorder="1" applyAlignment="1" applyProtection="1">
      <alignment horizontal="center" vertical="center"/>
      <protection hidden="1"/>
    </xf>
    <xf numFmtId="2" fontId="7" fillId="3" borderId="26" xfId="0" applyNumberFormat="1" applyFont="1" applyFill="1" applyBorder="1" applyAlignment="1" applyProtection="1">
      <alignment horizontal="center" vertical="center"/>
      <protection hidden="1"/>
    </xf>
    <xf numFmtId="2" fontId="7" fillId="3" borderId="13" xfId="0" applyNumberFormat="1" applyFont="1" applyFill="1" applyBorder="1" applyAlignment="1" applyProtection="1">
      <alignment horizontal="center" vertical="center"/>
      <protection hidden="1"/>
    </xf>
    <xf numFmtId="2" fontId="7" fillId="3" borderId="19" xfId="0" applyNumberFormat="1" applyFont="1" applyFill="1" applyBorder="1" applyAlignment="1" applyProtection="1">
      <alignment horizontal="center" vertical="center"/>
      <protection hidden="1"/>
    </xf>
    <xf numFmtId="2" fontId="7" fillId="3" borderId="22" xfId="0" applyNumberFormat="1" applyFont="1" applyFill="1" applyBorder="1" applyAlignment="1" applyProtection="1">
      <alignment horizontal="center" vertical="center"/>
      <protection hidden="1"/>
    </xf>
    <xf numFmtId="2" fontId="7" fillId="3" borderId="12" xfId="0" applyNumberFormat="1" applyFont="1" applyFill="1" applyBorder="1" applyAlignment="1" applyProtection="1">
      <alignment horizontal="center" vertical="center"/>
      <protection hidden="1"/>
    </xf>
    <xf numFmtId="2" fontId="7" fillId="3" borderId="14" xfId="0" applyNumberFormat="1" applyFont="1" applyFill="1" applyBorder="1" applyAlignment="1" applyProtection="1">
      <alignment horizontal="center" vertical="center"/>
      <protection hidden="1"/>
    </xf>
    <xf numFmtId="2" fontId="7" fillId="3" borderId="18" xfId="0" applyNumberFormat="1" applyFont="1" applyFill="1" applyBorder="1" applyAlignment="1" applyProtection="1">
      <alignment horizontal="center" vertical="center"/>
      <protection hidden="1"/>
    </xf>
    <xf numFmtId="2" fontId="7" fillId="3" borderId="20" xfId="0" applyNumberFormat="1" applyFont="1" applyFill="1" applyBorder="1" applyAlignment="1" applyProtection="1">
      <alignment horizontal="center" vertical="center"/>
      <protection hidden="1"/>
    </xf>
    <xf numFmtId="0" fontId="9" fillId="3" borderId="4" xfId="0" applyFont="1" applyFill="1" applyBorder="1" applyAlignment="1" applyProtection="1">
      <alignment horizontal="center" vertical="center"/>
      <protection hidden="1"/>
    </xf>
    <xf numFmtId="0" fontId="9" fillId="3" borderId="0" xfId="0" applyFont="1" applyFill="1" applyBorder="1" applyAlignment="1" applyProtection="1">
      <alignment horizontal="center" vertical="center"/>
      <protection hidden="1"/>
    </xf>
    <xf numFmtId="0" fontId="9" fillId="3" borderId="5" xfId="0" applyFont="1" applyFill="1" applyBorder="1" applyAlignment="1" applyProtection="1">
      <alignment horizontal="center" vertical="center"/>
      <protection hidden="1"/>
    </xf>
    <xf numFmtId="0" fontId="9" fillId="3" borderId="10" xfId="0" applyFont="1" applyFill="1" applyBorder="1" applyProtection="1">
      <protection hidden="1"/>
    </xf>
    <xf numFmtId="0" fontId="9" fillId="3" borderId="9" xfId="0" applyFont="1" applyFill="1" applyBorder="1" applyProtection="1">
      <protection hidden="1"/>
    </xf>
    <xf numFmtId="0" fontId="9" fillId="3" borderId="8" xfId="0" applyFont="1" applyFill="1" applyBorder="1" applyProtection="1">
      <protection hidden="1"/>
    </xf>
    <xf numFmtId="0" fontId="4" fillId="3" borderId="0" xfId="0" applyFont="1" applyFill="1" applyBorder="1" applyProtection="1">
      <protection hidden="1"/>
    </xf>
    <xf numFmtId="0" fontId="1" fillId="3" borderId="0" xfId="0" applyFont="1" applyFill="1" applyBorder="1" applyProtection="1">
      <protection hidden="1"/>
    </xf>
    <xf numFmtId="0" fontId="12" fillId="3" borderId="0" xfId="0" applyFont="1" applyFill="1" applyBorder="1" applyAlignment="1" applyProtection="1">
      <alignment horizontal="center" vertical="center" textRotation="90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11" xfId="0" applyFont="1" applyBorder="1" applyAlignment="1" applyProtection="1">
      <alignment horizontal="center" vertical="center"/>
      <protection hidden="1"/>
    </xf>
    <xf numFmtId="0" fontId="9" fillId="3" borderId="1" xfId="0" applyFont="1" applyFill="1" applyBorder="1" applyAlignment="1" applyProtection="1">
      <alignment horizontal="center" vertical="center"/>
      <protection hidden="1"/>
    </xf>
    <xf numFmtId="0" fontId="9" fillId="3" borderId="2" xfId="0" applyFont="1" applyFill="1" applyBorder="1" applyAlignment="1" applyProtection="1">
      <alignment horizontal="center" vertical="center"/>
      <protection hidden="1"/>
    </xf>
    <xf numFmtId="0" fontId="9" fillId="3" borderId="3" xfId="0" applyFont="1" applyFill="1" applyBorder="1" applyAlignment="1" applyProtection="1">
      <alignment horizontal="center" vertical="center"/>
      <protection hidden="1"/>
    </xf>
    <xf numFmtId="0" fontId="9" fillId="3" borderId="6" xfId="0" applyFont="1" applyFill="1" applyBorder="1" applyAlignment="1" applyProtection="1">
      <alignment horizontal="center" vertical="center"/>
      <protection hidden="1"/>
    </xf>
    <xf numFmtId="0" fontId="9" fillId="3" borderId="7" xfId="0" applyFont="1" applyFill="1" applyBorder="1" applyAlignment="1" applyProtection="1">
      <alignment horizontal="center" vertical="center"/>
      <protection hidden="1"/>
    </xf>
    <xf numFmtId="0" fontId="9" fillId="3" borderId="11" xfId="0" applyFont="1" applyFill="1" applyBorder="1" applyAlignment="1" applyProtection="1">
      <alignment horizontal="center" vertical="center"/>
      <protection hidden="1"/>
    </xf>
    <xf numFmtId="0" fontId="8" fillId="0" borderId="1" xfId="0" applyFont="1" applyBorder="1" applyAlignment="1" applyProtection="1">
      <alignment horizontal="center" vertical="center"/>
      <protection hidden="1"/>
    </xf>
    <xf numFmtId="0" fontId="8" fillId="0" borderId="2" xfId="0" applyFont="1" applyBorder="1" applyAlignment="1" applyProtection="1">
      <alignment horizontal="center" vertical="center"/>
      <protection hidden="1"/>
    </xf>
    <xf numFmtId="0" fontId="8" fillId="0" borderId="3" xfId="0" applyFont="1" applyBorder="1" applyAlignment="1" applyProtection="1">
      <alignment horizontal="center" vertical="center"/>
      <protection hidden="1"/>
    </xf>
    <xf numFmtId="0" fontId="8" fillId="0" borderId="4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5" xfId="0" applyFont="1" applyBorder="1" applyAlignment="1" applyProtection="1">
      <alignment horizontal="center" vertical="center"/>
      <protection hidden="1"/>
    </xf>
    <xf numFmtId="0" fontId="8" fillId="0" borderId="6" xfId="0" applyFont="1" applyBorder="1" applyAlignment="1" applyProtection="1">
      <alignment horizontal="center" vertical="center"/>
      <protection hidden="1"/>
    </xf>
    <xf numFmtId="0" fontId="8" fillId="0" borderId="7" xfId="0" applyFont="1" applyBorder="1" applyAlignment="1" applyProtection="1">
      <alignment horizontal="center" vertical="center"/>
      <protection hidden="1"/>
    </xf>
    <xf numFmtId="0" fontId="8" fillId="0" borderId="11" xfId="0" applyFont="1" applyBorder="1" applyAlignment="1" applyProtection="1">
      <alignment horizontal="center" vertical="center"/>
      <protection hidden="1"/>
    </xf>
    <xf numFmtId="0" fontId="3" fillId="3" borderId="1" xfId="0" applyFont="1" applyFill="1" applyBorder="1" applyAlignment="1" applyProtection="1">
      <alignment horizontal="center" vertical="center"/>
      <protection hidden="1"/>
    </xf>
    <xf numFmtId="0" fontId="3" fillId="3" borderId="2" xfId="0" applyFont="1" applyFill="1" applyBorder="1" applyAlignment="1" applyProtection="1">
      <alignment horizontal="center" vertical="center"/>
      <protection hidden="1"/>
    </xf>
    <xf numFmtId="0" fontId="3" fillId="3" borderId="3" xfId="0" applyFont="1" applyFill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2" borderId="2" xfId="0" applyFont="1" applyFill="1" applyBorder="1" applyAlignment="1" applyProtection="1">
      <alignment horizontal="center" vertical="center"/>
      <protection hidden="1"/>
    </xf>
    <xf numFmtId="0" fontId="2" fillId="2" borderId="3" xfId="0" applyFont="1" applyFill="1" applyBorder="1" applyAlignment="1" applyProtection="1">
      <alignment horizontal="center" vertical="center"/>
      <protection hidden="1"/>
    </xf>
    <xf numFmtId="0" fontId="2" fillId="2" borderId="6" xfId="0" applyFont="1" applyFill="1" applyBorder="1" applyAlignment="1" applyProtection="1">
      <alignment horizontal="center" vertical="center"/>
      <protection hidden="1"/>
    </xf>
    <xf numFmtId="0" fontId="2" fillId="2" borderId="7" xfId="0" applyFont="1" applyFill="1" applyBorder="1" applyAlignment="1" applyProtection="1">
      <alignment horizontal="center" vertical="center"/>
      <protection hidden="1"/>
    </xf>
    <xf numFmtId="0" fontId="2" fillId="2" borderId="11" xfId="0" applyFont="1" applyFill="1" applyBorder="1" applyAlignment="1" applyProtection="1">
      <alignment horizontal="center" vertical="center"/>
      <protection hidden="1"/>
    </xf>
    <xf numFmtId="0" fontId="6" fillId="2" borderId="30" xfId="0" applyFont="1" applyFill="1" applyBorder="1" applyAlignment="1" applyProtection="1">
      <alignment horizontal="center" vertical="center"/>
      <protection hidden="1"/>
    </xf>
    <xf numFmtId="0" fontId="6" fillId="2" borderId="2" xfId="0" applyFont="1" applyFill="1" applyBorder="1" applyAlignment="1" applyProtection="1">
      <alignment horizontal="center" vertical="center"/>
      <protection hidden="1"/>
    </xf>
    <xf numFmtId="0" fontId="6" fillId="2" borderId="31" xfId="0" applyFont="1" applyFill="1" applyBorder="1" applyAlignment="1" applyProtection="1">
      <alignment horizontal="center" vertical="center"/>
      <protection hidden="1"/>
    </xf>
    <xf numFmtId="0" fontId="6" fillId="2" borderId="28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29" xfId="0" applyFont="1" applyFill="1" applyBorder="1" applyAlignment="1" applyProtection="1">
      <alignment horizontal="center" vertical="center"/>
      <protection hidden="1"/>
    </xf>
    <xf numFmtId="0" fontId="6" fillId="2" borderId="20" xfId="0" applyFont="1" applyFill="1" applyBorder="1" applyAlignment="1" applyProtection="1">
      <alignment horizontal="center" vertical="center"/>
      <protection hidden="1"/>
    </xf>
    <xf numFmtId="0" fontId="6" fillId="2" borderId="27" xfId="0" applyFont="1" applyFill="1" applyBorder="1" applyAlignment="1" applyProtection="1">
      <alignment horizontal="center" vertical="center"/>
      <protection hidden="1"/>
    </xf>
    <xf numFmtId="0" fontId="6" fillId="2" borderId="18" xfId="0" applyFont="1" applyFill="1" applyBorder="1" applyAlignment="1" applyProtection="1">
      <alignment horizontal="center" vertical="center"/>
      <protection hidden="1"/>
    </xf>
    <xf numFmtId="0" fontId="11" fillId="2" borderId="1" xfId="0" applyFont="1" applyFill="1" applyBorder="1" applyAlignment="1" applyProtection="1">
      <alignment horizontal="center" vertical="center"/>
      <protection hidden="1"/>
    </xf>
    <xf numFmtId="0" fontId="11" fillId="2" borderId="2" xfId="0" applyFont="1" applyFill="1" applyBorder="1" applyAlignment="1" applyProtection="1">
      <alignment horizontal="center" vertical="center"/>
      <protection hidden="1"/>
    </xf>
    <xf numFmtId="0" fontId="11" fillId="2" borderId="3" xfId="0" applyFont="1" applyFill="1" applyBorder="1" applyAlignment="1" applyProtection="1">
      <alignment horizontal="center" vertical="center"/>
      <protection hidden="1"/>
    </xf>
    <xf numFmtId="0" fontId="11" fillId="2" borderId="6" xfId="0" applyFont="1" applyFill="1" applyBorder="1" applyAlignment="1" applyProtection="1">
      <alignment horizontal="center" vertical="center"/>
      <protection hidden="1"/>
    </xf>
    <xf numFmtId="0" fontId="11" fillId="2" borderId="7" xfId="0" applyFont="1" applyFill="1" applyBorder="1" applyAlignment="1" applyProtection="1">
      <alignment horizontal="center" vertical="center"/>
      <protection hidden="1"/>
    </xf>
    <xf numFmtId="0" fontId="11" fillId="2" borderId="11" xfId="0" applyFont="1" applyFill="1" applyBorder="1" applyAlignment="1" applyProtection="1">
      <alignment horizontal="center" vertical="center"/>
      <protection hidden="1"/>
    </xf>
    <xf numFmtId="0" fontId="10" fillId="2" borderId="1" xfId="0" applyFont="1" applyFill="1" applyBorder="1" applyAlignment="1" applyProtection="1">
      <alignment horizontal="center" vertical="center"/>
      <protection hidden="1"/>
    </xf>
    <xf numFmtId="0" fontId="10" fillId="2" borderId="2" xfId="0" applyFont="1" applyFill="1" applyBorder="1" applyAlignment="1" applyProtection="1">
      <alignment horizontal="center" vertical="center"/>
      <protection hidden="1"/>
    </xf>
    <xf numFmtId="0" fontId="10" fillId="2" borderId="3" xfId="0" applyFont="1" applyFill="1" applyBorder="1" applyAlignment="1" applyProtection="1">
      <alignment horizontal="center" vertical="center"/>
      <protection hidden="1"/>
    </xf>
    <xf numFmtId="0" fontId="10" fillId="2" borderId="6" xfId="0" applyFont="1" applyFill="1" applyBorder="1" applyAlignment="1" applyProtection="1">
      <alignment horizontal="center" vertical="center"/>
      <protection hidden="1"/>
    </xf>
    <xf numFmtId="0" fontId="10" fillId="2" borderId="7" xfId="0" applyFont="1" applyFill="1" applyBorder="1" applyAlignment="1" applyProtection="1">
      <alignment horizontal="center" vertical="center"/>
      <protection hidden="1"/>
    </xf>
    <xf numFmtId="0" fontId="10" fillId="2" borderId="11" xfId="0" applyFont="1" applyFill="1" applyBorder="1" applyAlignment="1" applyProtection="1">
      <alignment horizontal="center" vertical="center"/>
      <protection hidden="1"/>
    </xf>
    <xf numFmtId="0" fontId="13" fillId="0" borderId="4" xfId="0" applyFont="1" applyBorder="1" applyAlignment="1" applyProtection="1">
      <alignment horizontal="center" vertical="center"/>
      <protection hidden="1"/>
    </xf>
    <xf numFmtId="0" fontId="13" fillId="0" borderId="0" xfId="0" applyFont="1" applyBorder="1" applyAlignment="1" applyProtection="1">
      <alignment horizontal="center" vertical="center"/>
      <protection hidden="1"/>
    </xf>
    <xf numFmtId="0" fontId="13" fillId="0" borderId="1" xfId="0" applyFont="1" applyBorder="1" applyAlignment="1" applyProtection="1">
      <alignment horizontal="center" vertical="center"/>
      <protection hidden="1"/>
    </xf>
    <xf numFmtId="0" fontId="13" fillId="0" borderId="2" xfId="0" applyFont="1" applyBorder="1" applyAlignment="1" applyProtection="1">
      <alignment horizontal="center" vertical="center"/>
      <protection hidden="1"/>
    </xf>
    <xf numFmtId="0" fontId="13" fillId="0" borderId="3" xfId="0" applyFont="1" applyBorder="1" applyAlignment="1" applyProtection="1">
      <alignment horizontal="center" vertical="center"/>
      <protection hidden="1"/>
    </xf>
    <xf numFmtId="0" fontId="13" fillId="0" borderId="5" xfId="0" applyFont="1" applyBorder="1" applyAlignment="1" applyProtection="1">
      <alignment horizontal="center" vertical="center"/>
      <protection hidden="1"/>
    </xf>
    <xf numFmtId="0" fontId="13" fillId="0" borderId="6" xfId="0" applyFont="1" applyBorder="1" applyAlignment="1" applyProtection="1">
      <alignment horizontal="center" vertical="center"/>
      <protection hidden="1"/>
    </xf>
    <xf numFmtId="0" fontId="13" fillId="0" borderId="7" xfId="0" applyFont="1" applyBorder="1" applyAlignment="1" applyProtection="1">
      <alignment horizontal="center" vertical="center"/>
      <protection hidden="1"/>
    </xf>
    <xf numFmtId="0" fontId="13" fillId="0" borderId="11" xfId="0" applyFont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0</xdr:colOff>
      <xdr:row>160</xdr:row>
      <xdr:rowOff>0</xdr:rowOff>
    </xdr:from>
    <xdr:to>
      <xdr:col>24</xdr:col>
      <xdr:colOff>209550</xdr:colOff>
      <xdr:row>162</xdr:row>
      <xdr:rowOff>19050</xdr:rowOff>
    </xdr:to>
    <xdr:sp macro="[0]!MENU" textlink="">
      <xdr:nvSpPr>
        <xdr:cNvPr id="4" name="Retângulo de cantos arredondados 3"/>
        <xdr:cNvSpPr/>
      </xdr:nvSpPr>
      <xdr:spPr>
        <a:xfrm>
          <a:off x="7905750" y="6088380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191</xdr:row>
      <xdr:rowOff>0</xdr:rowOff>
    </xdr:from>
    <xdr:to>
      <xdr:col>24</xdr:col>
      <xdr:colOff>209550</xdr:colOff>
      <xdr:row>193</xdr:row>
      <xdr:rowOff>28575</xdr:rowOff>
    </xdr:to>
    <xdr:sp macro="[0]!MENU" textlink="">
      <xdr:nvSpPr>
        <xdr:cNvPr id="5" name="Retângulo de cantos arredondados 4"/>
        <xdr:cNvSpPr/>
      </xdr:nvSpPr>
      <xdr:spPr>
        <a:xfrm>
          <a:off x="7905750" y="7187565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210</xdr:row>
      <xdr:rowOff>0</xdr:rowOff>
    </xdr:from>
    <xdr:to>
      <xdr:col>24</xdr:col>
      <xdr:colOff>209550</xdr:colOff>
      <xdr:row>212</xdr:row>
      <xdr:rowOff>19050</xdr:rowOff>
    </xdr:to>
    <xdr:sp macro="[0]!MENU" textlink="">
      <xdr:nvSpPr>
        <xdr:cNvPr id="6" name="Retângulo de cantos arredondados 5"/>
        <xdr:cNvSpPr/>
      </xdr:nvSpPr>
      <xdr:spPr>
        <a:xfrm>
          <a:off x="7905750" y="7797165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234</xdr:row>
      <xdr:rowOff>0</xdr:rowOff>
    </xdr:from>
    <xdr:to>
      <xdr:col>24</xdr:col>
      <xdr:colOff>209550</xdr:colOff>
      <xdr:row>236</xdr:row>
      <xdr:rowOff>19050</xdr:rowOff>
    </xdr:to>
    <xdr:sp macro="[0]!MENU" textlink="">
      <xdr:nvSpPr>
        <xdr:cNvPr id="8" name="Retângulo de cantos arredondados 7"/>
        <xdr:cNvSpPr/>
      </xdr:nvSpPr>
      <xdr:spPr>
        <a:xfrm>
          <a:off x="7905750" y="86210775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2"/>
  <dimension ref="A1:AI292"/>
  <sheetViews>
    <sheetView showGridLines="0" showRowColHeaders="0" tabSelected="1" zoomScale="50" zoomScaleNormal="50" workbookViewId="0">
      <pane ySplit="3" topLeftCell="A4" activePane="bottomLeft" state="frozen"/>
      <selection pane="bottomLeft" activeCell="AB262" sqref="AB262"/>
    </sheetView>
  </sheetViews>
  <sheetFormatPr defaultRowHeight="15"/>
  <cols>
    <col min="1" max="1" width="9.140625" style="1"/>
    <col min="2" max="2" width="3.42578125" style="1" customWidth="1"/>
    <col min="3" max="3" width="6.140625" style="1" customWidth="1"/>
    <col min="4" max="4" width="4" style="1" customWidth="1"/>
    <col min="5" max="5" width="4.28515625" style="1" customWidth="1"/>
    <col min="6" max="6" width="5" style="1" customWidth="1"/>
    <col min="7" max="7" width="4.7109375" style="1" customWidth="1"/>
    <col min="8" max="8" width="3.7109375" style="1" customWidth="1"/>
    <col min="9" max="9" width="4.140625" style="1" customWidth="1"/>
    <col min="10" max="10" width="4.42578125" style="1" customWidth="1"/>
    <col min="11" max="11" width="15.28515625" style="1" customWidth="1"/>
    <col min="12" max="12" width="11.5703125" style="1" bestFit="1" customWidth="1"/>
    <col min="13" max="13" width="4.28515625" style="1" customWidth="1"/>
    <col min="14" max="14" width="12.28515625" style="1" bestFit="1" customWidth="1"/>
    <col min="15" max="15" width="4.85546875" style="1" customWidth="1"/>
    <col min="16" max="16" width="4.140625" style="1" customWidth="1"/>
    <col min="17" max="17" width="5" style="1" customWidth="1"/>
    <col min="18" max="18" width="5.7109375" style="1" customWidth="1"/>
    <col min="19" max="19" width="4.5703125" style="1" customWidth="1"/>
    <col min="20" max="20" width="5.85546875" style="1" customWidth="1"/>
    <col min="21" max="22" width="5.42578125" style="1" customWidth="1"/>
    <col min="23" max="23" width="5" style="1" customWidth="1"/>
    <col min="24" max="25" width="9.140625" style="1"/>
    <col min="26" max="26" width="41.42578125" style="1" customWidth="1"/>
    <col min="27" max="27" width="10.42578125" style="1" bestFit="1" customWidth="1"/>
    <col min="28" max="29" width="9.140625" style="1"/>
    <col min="30" max="30" width="25.7109375" style="1" bestFit="1" customWidth="1"/>
    <col min="31" max="16384" width="9.140625" style="1"/>
  </cols>
  <sheetData>
    <row r="1" spans="2:35" ht="15.75" thickBot="1">
      <c r="Z1" s="64"/>
      <c r="AA1" s="30"/>
      <c r="AB1" s="30"/>
    </row>
    <row r="2" spans="2:35" ht="14.25" customHeight="1">
      <c r="B2" s="109" t="s">
        <v>71</v>
      </c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1"/>
      <c r="Z2" s="64"/>
      <c r="AA2" s="64"/>
      <c r="AB2" s="64"/>
      <c r="AC2" s="3"/>
      <c r="AD2" s="3"/>
    </row>
    <row r="3" spans="2:35" ht="15" customHeight="1" thickBot="1">
      <c r="B3" s="112"/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3"/>
      <c r="O3" s="113"/>
      <c r="P3" s="113"/>
      <c r="Q3" s="113"/>
      <c r="R3" s="113"/>
      <c r="S3" s="113"/>
      <c r="T3" s="113"/>
      <c r="U3" s="113"/>
      <c r="V3" s="113"/>
      <c r="W3" s="114"/>
      <c r="Z3" s="65" t="s">
        <v>72</v>
      </c>
      <c r="AA3" s="66" t="s">
        <v>130</v>
      </c>
      <c r="AB3" s="65">
        <v>1</v>
      </c>
      <c r="AC3" s="5"/>
      <c r="AD3" s="4"/>
      <c r="AE3" s="6"/>
      <c r="AF3" s="3"/>
      <c r="AG3" s="3"/>
      <c r="AH3" s="3"/>
      <c r="AI3" s="3"/>
    </row>
    <row r="4" spans="2:35" ht="15.75" thickBot="1">
      <c r="Z4" s="65" t="s">
        <v>73</v>
      </c>
      <c r="AA4" s="66"/>
      <c r="AB4" s="65">
        <v>2</v>
      </c>
      <c r="AC4" s="5"/>
      <c r="AD4" s="4"/>
      <c r="AE4" s="6"/>
      <c r="AF4" s="3"/>
      <c r="AG4" s="3"/>
      <c r="AH4" s="3"/>
      <c r="AI4" s="3"/>
    </row>
    <row r="5" spans="2:35" ht="15" customHeight="1">
      <c r="B5" s="109" t="s">
        <v>1</v>
      </c>
      <c r="C5" s="110"/>
      <c r="D5" s="110"/>
      <c r="E5" s="110"/>
      <c r="F5" s="110"/>
      <c r="G5" s="110"/>
      <c r="H5" s="110"/>
      <c r="I5" s="110"/>
      <c r="J5" s="110"/>
      <c r="K5" s="110"/>
      <c r="L5" s="110"/>
      <c r="M5" s="110"/>
      <c r="N5" s="110"/>
      <c r="O5" s="110"/>
      <c r="P5" s="110"/>
      <c r="Q5" s="110"/>
      <c r="R5" s="110"/>
      <c r="S5" s="110"/>
      <c r="T5" s="110"/>
      <c r="U5" s="110"/>
      <c r="V5" s="110"/>
      <c r="W5" s="111"/>
      <c r="Z5" s="65" t="s">
        <v>26</v>
      </c>
      <c r="AA5" s="66"/>
      <c r="AB5" s="65">
        <v>3</v>
      </c>
      <c r="AC5" s="5"/>
      <c r="AD5" s="4"/>
      <c r="AE5" s="6"/>
      <c r="AF5" s="3"/>
      <c r="AG5" s="3"/>
      <c r="AH5" s="3"/>
      <c r="AI5" s="3"/>
    </row>
    <row r="6" spans="2:35" ht="15" customHeight="1" thickBot="1">
      <c r="B6" s="112"/>
      <c r="C6" s="113"/>
      <c r="D6" s="113"/>
      <c r="E6" s="113"/>
      <c r="F6" s="113"/>
      <c r="G6" s="113"/>
      <c r="H6" s="113"/>
      <c r="I6" s="113"/>
      <c r="J6" s="113"/>
      <c r="K6" s="113"/>
      <c r="L6" s="113"/>
      <c r="M6" s="113"/>
      <c r="N6" s="113"/>
      <c r="O6" s="113"/>
      <c r="P6" s="113"/>
      <c r="Q6" s="113"/>
      <c r="R6" s="113"/>
      <c r="S6" s="113"/>
      <c r="T6" s="113"/>
      <c r="U6" s="113"/>
      <c r="V6" s="113"/>
      <c r="W6" s="114"/>
      <c r="Z6" s="65" t="s">
        <v>74</v>
      </c>
      <c r="AA6" s="66"/>
      <c r="AB6" s="65">
        <v>4</v>
      </c>
      <c r="AC6" s="5"/>
      <c r="AD6" s="4"/>
      <c r="AE6" s="6"/>
      <c r="AF6" s="3"/>
      <c r="AG6" s="3"/>
      <c r="AH6" s="3"/>
      <c r="AI6" s="3"/>
    </row>
    <row r="7" spans="2:35" ht="15.75" thickBot="1">
      <c r="Z7" s="65" t="s">
        <v>33</v>
      </c>
      <c r="AA7" s="66"/>
      <c r="AB7" s="65">
        <v>5</v>
      </c>
      <c r="AC7" s="5"/>
      <c r="AD7" s="4"/>
      <c r="AE7" s="6"/>
      <c r="AF7" s="3"/>
      <c r="AG7" s="3"/>
      <c r="AH7" s="3"/>
      <c r="AI7" s="3"/>
    </row>
    <row r="8" spans="2:35" ht="11.25" customHeight="1">
      <c r="B8" s="7"/>
      <c r="C8" s="8"/>
      <c r="D8" s="8"/>
      <c r="E8" s="8"/>
      <c r="F8" s="8"/>
      <c r="G8" s="8"/>
      <c r="H8" s="8"/>
      <c r="I8" s="8"/>
      <c r="J8" s="115" t="s">
        <v>66</v>
      </c>
      <c r="K8" s="116"/>
      <c r="L8" s="116"/>
      <c r="M8" s="116"/>
      <c r="N8" s="116"/>
      <c r="O8" s="116"/>
      <c r="P8" s="117"/>
      <c r="Q8" s="8"/>
      <c r="R8" s="8"/>
      <c r="S8" s="8"/>
      <c r="T8" s="8"/>
      <c r="U8" s="8"/>
      <c r="V8" s="8"/>
      <c r="W8" s="9"/>
      <c r="Z8" s="65" t="s">
        <v>32</v>
      </c>
      <c r="AA8" s="66"/>
      <c r="AB8" s="65">
        <v>6</v>
      </c>
      <c r="AC8" s="5"/>
      <c r="AD8" s="4"/>
      <c r="AE8" s="6"/>
      <c r="AF8" s="3"/>
      <c r="AG8" s="3"/>
      <c r="AH8" s="3"/>
      <c r="AI8" s="3"/>
    </row>
    <row r="9" spans="2:35" ht="14.25" customHeight="1" thickBot="1">
      <c r="B9" s="10"/>
      <c r="C9" s="11"/>
      <c r="D9" s="11"/>
      <c r="E9" s="11"/>
      <c r="F9" s="11"/>
      <c r="G9" s="11"/>
      <c r="H9" s="11"/>
      <c r="I9" s="11"/>
      <c r="J9" s="118"/>
      <c r="K9" s="119"/>
      <c r="L9" s="119"/>
      <c r="M9" s="119"/>
      <c r="N9" s="119"/>
      <c r="O9" s="119"/>
      <c r="P9" s="120"/>
      <c r="Q9" s="11"/>
      <c r="R9" s="11"/>
      <c r="S9" s="11"/>
      <c r="T9" s="11"/>
      <c r="U9" s="11"/>
      <c r="V9" s="11"/>
      <c r="W9" s="12"/>
      <c r="Z9" s="65" t="s">
        <v>75</v>
      </c>
      <c r="AA9" s="66"/>
      <c r="AB9" s="65">
        <v>7</v>
      </c>
      <c r="AC9" s="5"/>
      <c r="AD9" s="4"/>
      <c r="AE9" s="6"/>
      <c r="AF9" s="3"/>
      <c r="AG9" s="3"/>
      <c r="AH9" s="3"/>
      <c r="AI9" s="3"/>
    </row>
    <row r="10" spans="2:35" ht="21">
      <c r="B10" s="67" t="s">
        <v>9</v>
      </c>
      <c r="C10" s="92"/>
      <c r="D10" s="71" t="str">
        <f>Z19</f>
        <v>Forever2014</v>
      </c>
      <c r="E10" s="72"/>
      <c r="F10" s="72"/>
      <c r="G10" s="72"/>
      <c r="H10" s="72"/>
      <c r="I10" s="72"/>
      <c r="J10" s="72"/>
      <c r="K10" s="73"/>
      <c r="L10" s="54"/>
      <c r="M10" s="51" t="s">
        <v>19</v>
      </c>
      <c r="N10" s="55"/>
      <c r="O10" s="71" t="str">
        <f>Z50</f>
        <v>JUGULI Fc</v>
      </c>
      <c r="P10" s="72"/>
      <c r="Q10" s="72"/>
      <c r="R10" s="72"/>
      <c r="S10" s="72"/>
      <c r="T10" s="72"/>
      <c r="U10" s="72"/>
      <c r="V10" s="72"/>
      <c r="W10" s="73"/>
      <c r="Z10" s="65" t="s">
        <v>76</v>
      </c>
      <c r="AA10" s="66"/>
      <c r="AB10" s="65">
        <v>8</v>
      </c>
      <c r="AC10" s="5"/>
      <c r="AD10" s="4"/>
      <c r="AE10" s="5"/>
      <c r="AF10" s="14"/>
      <c r="AG10" s="3"/>
      <c r="AH10" s="3"/>
      <c r="AI10" s="3"/>
    </row>
    <row r="11" spans="2:35" ht="21.75" thickBot="1">
      <c r="B11" s="69"/>
      <c r="C11" s="93"/>
      <c r="D11" s="74"/>
      <c r="E11" s="75"/>
      <c r="F11" s="75"/>
      <c r="G11" s="75"/>
      <c r="H11" s="75"/>
      <c r="I11" s="75"/>
      <c r="J11" s="75"/>
      <c r="K11" s="76"/>
      <c r="L11" s="56"/>
      <c r="M11" s="52" t="s">
        <v>0</v>
      </c>
      <c r="N11" s="57"/>
      <c r="O11" s="74"/>
      <c r="P11" s="75"/>
      <c r="Q11" s="75"/>
      <c r="R11" s="75"/>
      <c r="S11" s="75"/>
      <c r="T11" s="75"/>
      <c r="U11" s="75"/>
      <c r="V11" s="75"/>
      <c r="W11" s="76"/>
      <c r="Z11" s="65" t="s">
        <v>77</v>
      </c>
      <c r="AA11" s="66"/>
      <c r="AB11" s="65">
        <v>9</v>
      </c>
      <c r="AC11" s="5"/>
      <c r="AD11" s="4"/>
      <c r="AE11" s="5"/>
      <c r="AF11" s="14"/>
      <c r="AG11" s="3"/>
      <c r="AH11" s="3"/>
      <c r="AI11" s="3"/>
    </row>
    <row r="12" spans="2:35" ht="18" customHeight="1" thickBot="1">
      <c r="B12" s="16"/>
      <c r="C12" s="17"/>
      <c r="D12" s="58"/>
      <c r="E12" s="59"/>
      <c r="F12" s="59"/>
      <c r="G12" s="59"/>
      <c r="H12" s="59"/>
      <c r="I12" s="59"/>
      <c r="J12" s="59"/>
      <c r="K12" s="60"/>
      <c r="L12" s="45" t="str">
        <f>IF(OR(L10="",N10=""),"",SUM(L10:L11))</f>
        <v/>
      </c>
      <c r="M12" s="53"/>
      <c r="N12" s="47" t="str">
        <f>IF(OR(N10="",L10=""),"",SUM(N10:N11))</f>
        <v/>
      </c>
      <c r="O12" s="58"/>
      <c r="P12" s="59"/>
      <c r="Q12" s="59"/>
      <c r="R12" s="59"/>
      <c r="S12" s="59"/>
      <c r="T12" s="59"/>
      <c r="U12" s="59"/>
      <c r="V12" s="59"/>
      <c r="W12" s="60"/>
      <c r="Z12" s="65" t="s">
        <v>29</v>
      </c>
      <c r="AA12" s="66"/>
      <c r="AB12" s="65">
        <v>10</v>
      </c>
      <c r="AC12" s="5"/>
      <c r="AD12" s="4"/>
      <c r="AE12" s="5"/>
      <c r="AF12" s="14"/>
      <c r="AG12" s="3"/>
      <c r="AH12" s="3"/>
      <c r="AI12" s="3"/>
    </row>
    <row r="13" spans="2:35" ht="21">
      <c r="B13" s="67" t="s">
        <v>10</v>
      </c>
      <c r="C13" s="92"/>
      <c r="D13" s="71" t="str">
        <f>Z34</f>
        <v>tico sto fc</v>
      </c>
      <c r="E13" s="72"/>
      <c r="F13" s="72"/>
      <c r="G13" s="72"/>
      <c r="H13" s="72"/>
      <c r="I13" s="72"/>
      <c r="J13" s="72"/>
      <c r="K13" s="73"/>
      <c r="L13" s="54"/>
      <c r="M13" s="51" t="s">
        <v>0</v>
      </c>
      <c r="N13" s="55"/>
      <c r="O13" s="71" t="str">
        <f>Z35</f>
        <v>PANZA FC</v>
      </c>
      <c r="P13" s="72"/>
      <c r="Q13" s="72"/>
      <c r="R13" s="72"/>
      <c r="S13" s="72"/>
      <c r="T13" s="72"/>
      <c r="U13" s="72"/>
      <c r="V13" s="72"/>
      <c r="W13" s="73"/>
      <c r="Z13" s="65" t="s">
        <v>78</v>
      </c>
      <c r="AA13" s="66"/>
      <c r="AB13" s="65">
        <v>11</v>
      </c>
      <c r="AC13" s="5"/>
      <c r="AD13" s="4"/>
      <c r="AE13" s="5"/>
      <c r="AF13" s="14"/>
      <c r="AG13" s="3"/>
      <c r="AH13" s="3"/>
      <c r="AI13" s="3"/>
    </row>
    <row r="14" spans="2:35" ht="21.75" thickBot="1">
      <c r="B14" s="69"/>
      <c r="C14" s="93"/>
      <c r="D14" s="74"/>
      <c r="E14" s="75"/>
      <c r="F14" s="75"/>
      <c r="G14" s="75"/>
      <c r="H14" s="75"/>
      <c r="I14" s="75"/>
      <c r="J14" s="75"/>
      <c r="K14" s="76"/>
      <c r="L14" s="52"/>
      <c r="M14" s="52" t="s">
        <v>0</v>
      </c>
      <c r="N14" s="52"/>
      <c r="O14" s="74"/>
      <c r="P14" s="75"/>
      <c r="Q14" s="75"/>
      <c r="R14" s="75"/>
      <c r="S14" s="75"/>
      <c r="T14" s="75"/>
      <c r="U14" s="75"/>
      <c r="V14" s="75"/>
      <c r="W14" s="76"/>
      <c r="Z14" s="65" t="s">
        <v>79</v>
      </c>
      <c r="AA14" s="66"/>
      <c r="AB14" s="65">
        <v>12</v>
      </c>
      <c r="AC14" s="5"/>
      <c r="AD14" s="4"/>
      <c r="AE14" s="5"/>
      <c r="AF14" s="14"/>
      <c r="AG14" s="3"/>
      <c r="AH14" s="3"/>
      <c r="AI14" s="3"/>
    </row>
    <row r="15" spans="2:35" ht="21.75" customHeight="1" thickBot="1">
      <c r="B15" s="16"/>
      <c r="C15" s="17"/>
      <c r="D15" s="58"/>
      <c r="E15" s="59"/>
      <c r="F15" s="59"/>
      <c r="G15" s="59"/>
      <c r="H15" s="59"/>
      <c r="I15" s="59"/>
      <c r="J15" s="59"/>
      <c r="K15" s="60"/>
      <c r="L15" s="45" t="str">
        <f>IF(OR(L13="",N13=""),"",SUM(L13:L14))</f>
        <v/>
      </c>
      <c r="M15" s="53"/>
      <c r="N15" s="47" t="str">
        <f>IF(OR(L13="",N13=""),"",SUM(N13:N14))</f>
        <v/>
      </c>
      <c r="O15" s="58"/>
      <c r="P15" s="59"/>
      <c r="Q15" s="59"/>
      <c r="R15" s="59"/>
      <c r="S15" s="59"/>
      <c r="T15" s="59"/>
      <c r="U15" s="59"/>
      <c r="V15" s="59"/>
      <c r="W15" s="60"/>
      <c r="Z15" s="65" t="s">
        <v>80</v>
      </c>
      <c r="AA15" s="66"/>
      <c r="AB15" s="65">
        <v>13</v>
      </c>
      <c r="AC15" s="5"/>
      <c r="AD15" s="4"/>
      <c r="AE15" s="5"/>
      <c r="AF15" s="14"/>
      <c r="AG15" s="3"/>
      <c r="AH15" s="3"/>
      <c r="AI15" s="3"/>
    </row>
    <row r="16" spans="2:35" ht="21">
      <c r="B16" s="67" t="s">
        <v>11</v>
      </c>
      <c r="C16" s="92"/>
      <c r="D16" s="71" t="str">
        <f>Z26</f>
        <v>MJ Predador F.C.</v>
      </c>
      <c r="E16" s="72"/>
      <c r="F16" s="72"/>
      <c r="G16" s="72"/>
      <c r="H16" s="72"/>
      <c r="I16" s="72"/>
      <c r="J16" s="72"/>
      <c r="K16" s="73"/>
      <c r="L16" s="54"/>
      <c r="M16" s="51" t="s">
        <v>0</v>
      </c>
      <c r="N16" s="55"/>
      <c r="O16" s="71" t="str">
        <f>Z43</f>
        <v>PHVT F.C.</v>
      </c>
      <c r="P16" s="72"/>
      <c r="Q16" s="72"/>
      <c r="R16" s="72"/>
      <c r="S16" s="72"/>
      <c r="T16" s="72"/>
      <c r="U16" s="72"/>
      <c r="V16" s="72"/>
      <c r="W16" s="73"/>
      <c r="Z16" s="65" t="s">
        <v>81</v>
      </c>
      <c r="AA16" s="66"/>
      <c r="AB16" s="65">
        <v>14</v>
      </c>
      <c r="AC16" s="5"/>
      <c r="AD16" s="4"/>
      <c r="AE16" s="5"/>
      <c r="AF16" s="14"/>
      <c r="AG16" s="3"/>
      <c r="AH16" s="3"/>
      <c r="AI16" s="3"/>
    </row>
    <row r="17" spans="2:35" ht="21.75" customHeight="1" thickBot="1">
      <c r="B17" s="69"/>
      <c r="C17" s="93"/>
      <c r="D17" s="74"/>
      <c r="E17" s="75"/>
      <c r="F17" s="75"/>
      <c r="G17" s="75"/>
      <c r="H17" s="75"/>
      <c r="I17" s="75"/>
      <c r="J17" s="75"/>
      <c r="K17" s="76"/>
      <c r="L17" s="52"/>
      <c r="M17" s="52" t="s">
        <v>0</v>
      </c>
      <c r="N17" s="52"/>
      <c r="O17" s="74"/>
      <c r="P17" s="75"/>
      <c r="Q17" s="75"/>
      <c r="R17" s="75"/>
      <c r="S17" s="75"/>
      <c r="T17" s="75"/>
      <c r="U17" s="75"/>
      <c r="V17" s="75"/>
      <c r="W17" s="76"/>
      <c r="Z17" s="65" t="s">
        <v>27</v>
      </c>
      <c r="AA17" s="66"/>
      <c r="AB17" s="65">
        <v>15</v>
      </c>
      <c r="AC17" s="5"/>
      <c r="AD17" s="4"/>
      <c r="AE17" s="5"/>
      <c r="AF17" s="14"/>
      <c r="AG17" s="3"/>
      <c r="AH17" s="3"/>
      <c r="AI17" s="3"/>
    </row>
    <row r="18" spans="2:35" ht="17.25" customHeight="1" thickBot="1">
      <c r="B18" s="16"/>
      <c r="C18" s="17"/>
      <c r="D18" s="58"/>
      <c r="E18" s="59"/>
      <c r="F18" s="59"/>
      <c r="G18" s="59"/>
      <c r="H18" s="59"/>
      <c r="I18" s="59"/>
      <c r="J18" s="59"/>
      <c r="K18" s="60"/>
      <c r="L18" s="45" t="str">
        <f>IF(OR(L16="",N16=""),"",SUM(L16:L17))</f>
        <v/>
      </c>
      <c r="M18" s="53"/>
      <c r="N18" s="47" t="str">
        <f>IF(OR(N16="",L16=""),"",SUM(N16:N17))</f>
        <v/>
      </c>
      <c r="O18" s="58"/>
      <c r="P18" s="59"/>
      <c r="Q18" s="59"/>
      <c r="R18" s="59"/>
      <c r="S18" s="59"/>
      <c r="T18" s="59"/>
      <c r="U18" s="59"/>
      <c r="V18" s="59"/>
      <c r="W18" s="60"/>
      <c r="Z18" s="65" t="s">
        <v>82</v>
      </c>
      <c r="AA18" s="66"/>
      <c r="AB18" s="65">
        <v>16</v>
      </c>
      <c r="AC18" s="5"/>
      <c r="AD18" s="4"/>
      <c r="AE18" s="5"/>
      <c r="AF18" s="14"/>
      <c r="AG18" s="3"/>
      <c r="AH18" s="3"/>
      <c r="AI18" s="3"/>
    </row>
    <row r="19" spans="2:35" ht="21">
      <c r="B19" s="67" t="s">
        <v>12</v>
      </c>
      <c r="C19" s="68"/>
      <c r="D19" s="71" t="str">
        <f>Z30</f>
        <v>É o ki tu merece</v>
      </c>
      <c r="E19" s="72"/>
      <c r="F19" s="72"/>
      <c r="G19" s="72"/>
      <c r="H19" s="72"/>
      <c r="I19" s="72"/>
      <c r="J19" s="72"/>
      <c r="K19" s="73"/>
      <c r="L19" s="54"/>
      <c r="M19" s="51" t="s">
        <v>0</v>
      </c>
      <c r="N19" s="55"/>
      <c r="O19" s="71" t="str">
        <f>Z39</f>
        <v>André fogão</v>
      </c>
      <c r="P19" s="72"/>
      <c r="Q19" s="72"/>
      <c r="R19" s="72"/>
      <c r="S19" s="72"/>
      <c r="T19" s="72"/>
      <c r="U19" s="72"/>
      <c r="V19" s="72"/>
      <c r="W19" s="73"/>
      <c r="Z19" s="65" t="s">
        <v>83</v>
      </c>
      <c r="AA19" s="66" t="s">
        <v>131</v>
      </c>
      <c r="AB19" s="65">
        <v>1</v>
      </c>
      <c r="AC19" s="5"/>
      <c r="AD19" s="4"/>
      <c r="AE19" s="5"/>
      <c r="AF19" s="14"/>
      <c r="AG19" s="3"/>
      <c r="AH19" s="3"/>
      <c r="AI19" s="3"/>
    </row>
    <row r="20" spans="2:35" ht="21.75" thickBot="1">
      <c r="B20" s="69"/>
      <c r="C20" s="70"/>
      <c r="D20" s="74"/>
      <c r="E20" s="75"/>
      <c r="F20" s="75"/>
      <c r="G20" s="75"/>
      <c r="H20" s="75"/>
      <c r="I20" s="75"/>
      <c r="J20" s="75"/>
      <c r="K20" s="76"/>
      <c r="L20" s="56"/>
      <c r="M20" s="52" t="s">
        <v>0</v>
      </c>
      <c r="N20" s="57"/>
      <c r="O20" s="74"/>
      <c r="P20" s="75"/>
      <c r="Q20" s="75"/>
      <c r="R20" s="75"/>
      <c r="S20" s="75"/>
      <c r="T20" s="75"/>
      <c r="U20" s="75"/>
      <c r="V20" s="75"/>
      <c r="W20" s="76"/>
      <c r="Z20" s="65" t="s">
        <v>84</v>
      </c>
      <c r="AA20" s="66"/>
      <c r="AB20" s="65">
        <v>2</v>
      </c>
      <c r="AC20" s="5"/>
      <c r="AD20" s="4"/>
      <c r="AE20" s="5"/>
      <c r="AF20" s="14"/>
      <c r="AG20" s="3"/>
      <c r="AH20" s="3"/>
      <c r="AI20" s="3"/>
    </row>
    <row r="21" spans="2:35" ht="21" customHeight="1" thickBot="1">
      <c r="B21" s="18"/>
      <c r="C21" s="19"/>
      <c r="D21" s="63"/>
      <c r="E21" s="61"/>
      <c r="F21" s="61"/>
      <c r="G21" s="61"/>
      <c r="H21" s="61"/>
      <c r="I21" s="61"/>
      <c r="J21" s="61"/>
      <c r="K21" s="61"/>
      <c r="L21" s="45" t="str">
        <f>IF(OR(L19="",N19=""),"",SUM(L19:L20))</f>
        <v/>
      </c>
      <c r="M21" s="53"/>
      <c r="N21" s="47" t="str">
        <f>IF(OR(L19="",N19=""),"",SUM(N19:N20))</f>
        <v/>
      </c>
      <c r="O21" s="61"/>
      <c r="P21" s="61"/>
      <c r="Q21" s="61"/>
      <c r="R21" s="61"/>
      <c r="S21" s="61"/>
      <c r="T21" s="61"/>
      <c r="U21" s="61"/>
      <c r="V21" s="61"/>
      <c r="W21" s="62"/>
      <c r="Z21" s="65" t="s">
        <v>85</v>
      </c>
      <c r="AA21" s="66"/>
      <c r="AB21" s="65">
        <v>3</v>
      </c>
      <c r="AC21" s="5"/>
      <c r="AD21" s="4"/>
      <c r="AE21" s="5"/>
      <c r="AF21" s="14"/>
      <c r="AG21" s="3"/>
      <c r="AH21" s="3"/>
      <c r="AI21" s="3"/>
    </row>
    <row r="22" spans="2:35" ht="21">
      <c r="B22" s="67" t="s">
        <v>13</v>
      </c>
      <c r="C22" s="92"/>
      <c r="D22" s="71" t="str">
        <f>Z22</f>
        <v>Puro Malte F. C.</v>
      </c>
      <c r="E22" s="72"/>
      <c r="F22" s="72"/>
      <c r="G22" s="72"/>
      <c r="H22" s="72"/>
      <c r="I22" s="72"/>
      <c r="J22" s="72"/>
      <c r="K22" s="73"/>
      <c r="L22" s="54"/>
      <c r="M22" s="51" t="s">
        <v>0</v>
      </c>
      <c r="N22" s="55"/>
      <c r="O22" s="71" t="str">
        <f>Z47</f>
        <v>mathpalestra</v>
      </c>
      <c r="P22" s="72"/>
      <c r="Q22" s="72"/>
      <c r="R22" s="72"/>
      <c r="S22" s="72"/>
      <c r="T22" s="72"/>
      <c r="U22" s="72"/>
      <c r="V22" s="72"/>
      <c r="W22" s="73"/>
      <c r="Z22" s="65" t="s">
        <v>86</v>
      </c>
      <c r="AA22" s="66"/>
      <c r="AB22" s="65">
        <v>4</v>
      </c>
      <c r="AC22" s="5"/>
      <c r="AD22" s="4"/>
      <c r="AE22" s="5"/>
      <c r="AF22" s="14"/>
      <c r="AG22" s="3"/>
      <c r="AH22" s="3"/>
      <c r="AI22" s="3"/>
    </row>
    <row r="23" spans="2:35" ht="21.75" thickBot="1">
      <c r="B23" s="69"/>
      <c r="C23" s="93"/>
      <c r="D23" s="74"/>
      <c r="E23" s="75"/>
      <c r="F23" s="75"/>
      <c r="G23" s="75"/>
      <c r="H23" s="75"/>
      <c r="I23" s="75"/>
      <c r="J23" s="75"/>
      <c r="K23" s="76"/>
      <c r="L23" s="43"/>
      <c r="M23" s="44" t="s">
        <v>0</v>
      </c>
      <c r="N23" s="46"/>
      <c r="O23" s="74"/>
      <c r="P23" s="75"/>
      <c r="Q23" s="75"/>
      <c r="R23" s="75"/>
      <c r="S23" s="75"/>
      <c r="T23" s="75"/>
      <c r="U23" s="75"/>
      <c r="V23" s="75"/>
      <c r="W23" s="76"/>
      <c r="Z23" s="65" t="s">
        <v>87</v>
      </c>
      <c r="AA23" s="66"/>
      <c r="AB23" s="65">
        <v>5</v>
      </c>
      <c r="AC23" s="5"/>
      <c r="AD23" s="4"/>
      <c r="AE23" s="5"/>
      <c r="AF23" s="14"/>
      <c r="AG23" s="3"/>
      <c r="AH23" s="3"/>
      <c r="AI23" s="3"/>
    </row>
    <row r="24" spans="2:35" ht="15.75" customHeight="1" thickBot="1">
      <c r="B24" s="16"/>
      <c r="C24" s="17"/>
      <c r="D24" s="58"/>
      <c r="E24" s="59"/>
      <c r="F24" s="59"/>
      <c r="G24" s="59"/>
      <c r="H24" s="59"/>
      <c r="I24" s="59"/>
      <c r="J24" s="59"/>
      <c r="K24" s="60"/>
      <c r="L24" s="43" t="str">
        <f>IF(OR(L22="",N22=""),"",SUM(L22:L23))</f>
        <v/>
      </c>
      <c r="M24" s="44"/>
      <c r="N24" s="46" t="str">
        <f>IF(OR(N22="",L22=""),"",SUM(N22:N23))</f>
        <v/>
      </c>
      <c r="O24" s="58"/>
      <c r="P24" s="59"/>
      <c r="Q24" s="59"/>
      <c r="R24" s="59"/>
      <c r="S24" s="59"/>
      <c r="T24" s="59"/>
      <c r="U24" s="59"/>
      <c r="V24" s="59"/>
      <c r="W24" s="60"/>
      <c r="Z24" s="65" t="s">
        <v>28</v>
      </c>
      <c r="AA24" s="66"/>
      <c r="AB24" s="65">
        <v>6</v>
      </c>
      <c r="AC24" s="5"/>
      <c r="AD24" s="4"/>
      <c r="AE24" s="5"/>
      <c r="AF24" s="14"/>
      <c r="AG24" s="3"/>
      <c r="AH24" s="3"/>
      <c r="AI24" s="3"/>
    </row>
    <row r="25" spans="2:35" ht="21">
      <c r="B25" s="67" t="s">
        <v>14</v>
      </c>
      <c r="C25" s="92"/>
      <c r="D25" s="71" t="str">
        <f>Z28</f>
        <v>Glaa.VascodaaGamaa</v>
      </c>
      <c r="E25" s="72"/>
      <c r="F25" s="72"/>
      <c r="G25" s="72"/>
      <c r="H25" s="72"/>
      <c r="I25" s="72"/>
      <c r="J25" s="72"/>
      <c r="K25" s="73"/>
      <c r="L25" s="54"/>
      <c r="M25" s="51" t="s">
        <v>0</v>
      </c>
      <c r="N25" s="55"/>
      <c r="O25" s="71" t="str">
        <f>Z41</f>
        <v>Marvada da cachaça</v>
      </c>
      <c r="P25" s="72"/>
      <c r="Q25" s="72"/>
      <c r="R25" s="72"/>
      <c r="S25" s="72"/>
      <c r="T25" s="72"/>
      <c r="U25" s="72"/>
      <c r="V25" s="72"/>
      <c r="W25" s="73"/>
      <c r="Z25" s="65" t="s">
        <v>88</v>
      </c>
      <c r="AA25" s="66"/>
      <c r="AB25" s="65">
        <v>7</v>
      </c>
      <c r="AC25" s="5"/>
      <c r="AD25" s="4"/>
      <c r="AE25" s="5"/>
      <c r="AF25" s="14"/>
      <c r="AG25" s="3"/>
      <c r="AH25" s="3"/>
      <c r="AI25" s="3"/>
    </row>
    <row r="26" spans="2:35" ht="21.75" thickBot="1">
      <c r="B26" s="69"/>
      <c r="C26" s="93"/>
      <c r="D26" s="74"/>
      <c r="E26" s="75"/>
      <c r="F26" s="75"/>
      <c r="G26" s="75"/>
      <c r="H26" s="75"/>
      <c r="I26" s="75"/>
      <c r="J26" s="75"/>
      <c r="K26" s="76"/>
      <c r="L26" s="52"/>
      <c r="M26" s="52" t="s">
        <v>0</v>
      </c>
      <c r="N26" s="52"/>
      <c r="O26" s="74"/>
      <c r="P26" s="75"/>
      <c r="Q26" s="75"/>
      <c r="R26" s="75"/>
      <c r="S26" s="75"/>
      <c r="T26" s="75"/>
      <c r="U26" s="75"/>
      <c r="V26" s="75"/>
      <c r="W26" s="76"/>
      <c r="Z26" s="65" t="s">
        <v>89</v>
      </c>
      <c r="AA26" s="66"/>
      <c r="AB26" s="65">
        <v>8</v>
      </c>
      <c r="AC26" s="5"/>
      <c r="AD26" s="4"/>
      <c r="AE26" s="5"/>
      <c r="AF26" s="14"/>
      <c r="AG26" s="3"/>
      <c r="AH26" s="3"/>
      <c r="AI26" s="3"/>
    </row>
    <row r="27" spans="2:35" ht="19.5" customHeight="1" thickBot="1">
      <c r="B27" s="16"/>
      <c r="C27" s="17"/>
      <c r="D27" s="58"/>
      <c r="E27" s="59"/>
      <c r="F27" s="59"/>
      <c r="G27" s="59"/>
      <c r="H27" s="59"/>
      <c r="I27" s="59"/>
      <c r="J27" s="59"/>
      <c r="K27" s="60"/>
      <c r="L27" s="45" t="str">
        <f>IF(OR(L25="",N25=""),"",SUM(L25:L26))</f>
        <v/>
      </c>
      <c r="M27" s="53"/>
      <c r="N27" s="47" t="str">
        <f>IF(OR(L25="",N25=""),"",SUM(N25:N26))</f>
        <v/>
      </c>
      <c r="O27" s="58"/>
      <c r="P27" s="59"/>
      <c r="Q27" s="59"/>
      <c r="R27" s="59"/>
      <c r="S27" s="59"/>
      <c r="T27" s="59"/>
      <c r="U27" s="59"/>
      <c r="V27" s="59"/>
      <c r="W27" s="60"/>
      <c r="Z27" s="65" t="s">
        <v>90</v>
      </c>
      <c r="AA27" s="66"/>
      <c r="AB27" s="65">
        <v>9</v>
      </c>
      <c r="AC27" s="5"/>
      <c r="AD27" s="4"/>
      <c r="AE27" s="5"/>
      <c r="AF27" s="3"/>
      <c r="AG27" s="3"/>
      <c r="AH27" s="3"/>
      <c r="AI27" s="3"/>
    </row>
    <row r="28" spans="2:35" ht="21">
      <c r="B28" s="67" t="s">
        <v>15</v>
      </c>
      <c r="C28" s="92"/>
      <c r="D28" s="71" t="str">
        <f>Z24</f>
        <v>Tribe of Gypsies</v>
      </c>
      <c r="E28" s="72"/>
      <c r="F28" s="72"/>
      <c r="G28" s="72"/>
      <c r="H28" s="72"/>
      <c r="I28" s="72"/>
      <c r="J28" s="72"/>
      <c r="K28" s="73"/>
      <c r="L28" s="54"/>
      <c r="M28" s="51" t="s">
        <v>0</v>
      </c>
      <c r="N28" s="55"/>
      <c r="O28" s="71" t="str">
        <f>Z45</f>
        <v>santo onofre E C</v>
      </c>
      <c r="P28" s="72"/>
      <c r="Q28" s="72"/>
      <c r="R28" s="72"/>
      <c r="S28" s="72"/>
      <c r="T28" s="72"/>
      <c r="U28" s="72"/>
      <c r="V28" s="72"/>
      <c r="W28" s="73"/>
      <c r="Z28" s="65" t="s">
        <v>31</v>
      </c>
      <c r="AA28" s="66"/>
      <c r="AB28" s="65">
        <v>10</v>
      </c>
      <c r="AC28" s="5"/>
      <c r="AD28" s="4"/>
      <c r="AE28" s="6"/>
      <c r="AF28" s="3"/>
      <c r="AG28" s="3"/>
      <c r="AH28" s="3"/>
      <c r="AI28" s="3"/>
    </row>
    <row r="29" spans="2:35" ht="21.75" thickBot="1">
      <c r="B29" s="69"/>
      <c r="C29" s="93"/>
      <c r="D29" s="74"/>
      <c r="E29" s="75"/>
      <c r="F29" s="75"/>
      <c r="G29" s="75"/>
      <c r="H29" s="75"/>
      <c r="I29" s="75"/>
      <c r="J29" s="75"/>
      <c r="K29" s="76"/>
      <c r="L29" s="52"/>
      <c r="M29" s="52" t="s">
        <v>0</v>
      </c>
      <c r="N29" s="52"/>
      <c r="O29" s="74"/>
      <c r="P29" s="75"/>
      <c r="Q29" s="75"/>
      <c r="R29" s="75"/>
      <c r="S29" s="75"/>
      <c r="T29" s="75"/>
      <c r="U29" s="75"/>
      <c r="V29" s="75"/>
      <c r="W29" s="76"/>
      <c r="Z29" s="65" t="s">
        <v>91</v>
      </c>
      <c r="AA29" s="66"/>
      <c r="AB29" s="65">
        <v>11</v>
      </c>
      <c r="AC29" s="5"/>
      <c r="AD29" s="4"/>
      <c r="AE29" s="6"/>
      <c r="AF29" s="3"/>
      <c r="AG29" s="3"/>
      <c r="AH29" s="3"/>
      <c r="AI29" s="3"/>
    </row>
    <row r="30" spans="2:35" ht="19.5" customHeight="1" thickBot="1">
      <c r="B30" s="16"/>
      <c r="C30" s="17"/>
      <c r="D30" s="58"/>
      <c r="E30" s="59"/>
      <c r="F30" s="59"/>
      <c r="G30" s="59"/>
      <c r="H30" s="59"/>
      <c r="I30" s="59"/>
      <c r="J30" s="59"/>
      <c r="K30" s="60"/>
      <c r="L30" s="45" t="str">
        <f>IF(OR(L28="",N28=""),"",SUM(L28:L29))</f>
        <v/>
      </c>
      <c r="M30" s="53"/>
      <c r="N30" s="47" t="str">
        <f>IF(OR(N28="",L28=""),"",SUM(N28:N29))</f>
        <v/>
      </c>
      <c r="O30" s="58"/>
      <c r="P30" s="59"/>
      <c r="Q30" s="59"/>
      <c r="R30" s="59"/>
      <c r="S30" s="59"/>
      <c r="T30" s="59"/>
      <c r="U30" s="59"/>
      <c r="V30" s="59"/>
      <c r="W30" s="60"/>
      <c r="Z30" s="65" t="s">
        <v>92</v>
      </c>
      <c r="AA30" s="66"/>
      <c r="AB30" s="65">
        <v>12</v>
      </c>
      <c r="AC30" s="5"/>
      <c r="AD30" s="4"/>
      <c r="AE30" s="5"/>
      <c r="AF30" s="3"/>
      <c r="AG30" s="3"/>
      <c r="AH30" s="3"/>
      <c r="AI30" s="3"/>
    </row>
    <row r="31" spans="2:35" ht="21">
      <c r="B31" s="67" t="s">
        <v>16</v>
      </c>
      <c r="C31" s="68"/>
      <c r="D31" s="71" t="str">
        <f>Z32</f>
        <v>flurocha fc</v>
      </c>
      <c r="E31" s="72"/>
      <c r="F31" s="72"/>
      <c r="G31" s="72"/>
      <c r="H31" s="72"/>
      <c r="I31" s="72"/>
      <c r="J31" s="72"/>
      <c r="K31" s="73"/>
      <c r="L31" s="54"/>
      <c r="M31" s="51" t="s">
        <v>0</v>
      </c>
      <c r="N31" s="55"/>
      <c r="O31" s="71" t="str">
        <f>Z37</f>
        <v>Stars United C.F.</v>
      </c>
      <c r="P31" s="72"/>
      <c r="Q31" s="72"/>
      <c r="R31" s="72"/>
      <c r="S31" s="72"/>
      <c r="T31" s="72"/>
      <c r="U31" s="72"/>
      <c r="V31" s="72"/>
      <c r="W31" s="73"/>
      <c r="Z31" s="65" t="s">
        <v>93</v>
      </c>
      <c r="AA31" s="66"/>
      <c r="AB31" s="65">
        <v>13</v>
      </c>
      <c r="AC31" s="5"/>
      <c r="AD31" s="4"/>
      <c r="AE31" s="6"/>
      <c r="AF31" s="3"/>
      <c r="AG31" s="3"/>
      <c r="AH31" s="3"/>
      <c r="AI31" s="3"/>
    </row>
    <row r="32" spans="2:35" ht="21.75" thickBot="1">
      <c r="B32" s="69"/>
      <c r="C32" s="70"/>
      <c r="D32" s="74"/>
      <c r="E32" s="75"/>
      <c r="F32" s="75"/>
      <c r="G32" s="75"/>
      <c r="H32" s="75"/>
      <c r="I32" s="75"/>
      <c r="J32" s="75"/>
      <c r="K32" s="76"/>
      <c r="L32" s="56"/>
      <c r="M32" s="52" t="s">
        <v>0</v>
      </c>
      <c r="N32" s="57"/>
      <c r="O32" s="74"/>
      <c r="P32" s="75"/>
      <c r="Q32" s="75"/>
      <c r="R32" s="75"/>
      <c r="S32" s="75"/>
      <c r="T32" s="75"/>
      <c r="U32" s="75"/>
      <c r="V32" s="75"/>
      <c r="W32" s="76"/>
      <c r="Z32" s="65" t="s">
        <v>94</v>
      </c>
      <c r="AA32" s="66"/>
      <c r="AB32" s="65">
        <v>14</v>
      </c>
      <c r="AC32" s="5"/>
      <c r="AD32" s="4"/>
      <c r="AE32" s="6"/>
      <c r="AF32" s="3"/>
      <c r="AG32" s="3"/>
      <c r="AH32" s="3"/>
      <c r="AI32" s="3"/>
    </row>
    <row r="33" spans="2:35" ht="21" customHeight="1" thickBot="1">
      <c r="B33" s="18"/>
      <c r="C33" s="19"/>
      <c r="D33" s="63"/>
      <c r="E33" s="61"/>
      <c r="F33" s="61"/>
      <c r="G33" s="61"/>
      <c r="H33" s="61"/>
      <c r="I33" s="61"/>
      <c r="J33" s="61"/>
      <c r="K33" s="61"/>
      <c r="L33" s="45" t="str">
        <f>IF(OR(L31="",N31=""),"",SUM(L31:L32))</f>
        <v/>
      </c>
      <c r="M33" s="53"/>
      <c r="N33" s="47" t="str">
        <f>IF(OR(L31="",N31=""),"",SUM(N31:N32))</f>
        <v/>
      </c>
      <c r="O33" s="61"/>
      <c r="P33" s="61"/>
      <c r="Q33" s="61"/>
      <c r="R33" s="61"/>
      <c r="S33" s="61"/>
      <c r="T33" s="61"/>
      <c r="U33" s="61"/>
      <c r="V33" s="61"/>
      <c r="W33" s="62"/>
      <c r="Z33" s="65" t="s">
        <v>95</v>
      </c>
      <c r="AA33" s="66"/>
      <c r="AB33" s="65">
        <v>15</v>
      </c>
      <c r="AC33" s="5"/>
      <c r="AD33" s="4"/>
      <c r="AE33" s="6"/>
      <c r="AF33" s="3"/>
      <c r="AG33" s="3"/>
      <c r="AH33" s="3"/>
      <c r="AI33" s="3"/>
    </row>
    <row r="34" spans="2:35" ht="21">
      <c r="B34" s="67" t="s">
        <v>17</v>
      </c>
      <c r="C34" s="92"/>
      <c r="D34" s="71" t="str">
        <f>Z21</f>
        <v>comicu</v>
      </c>
      <c r="E34" s="72"/>
      <c r="F34" s="72"/>
      <c r="G34" s="72"/>
      <c r="H34" s="72"/>
      <c r="I34" s="72"/>
      <c r="J34" s="72"/>
      <c r="K34" s="73"/>
      <c r="L34" s="54"/>
      <c r="M34" s="51" t="s">
        <v>0</v>
      </c>
      <c r="N34" s="55"/>
      <c r="O34" s="71" t="str">
        <f>Z48</f>
        <v>FC Casablanca</v>
      </c>
      <c r="P34" s="72"/>
      <c r="Q34" s="72"/>
      <c r="R34" s="72"/>
      <c r="S34" s="72"/>
      <c r="T34" s="72"/>
      <c r="U34" s="72"/>
      <c r="V34" s="72"/>
      <c r="W34" s="73"/>
      <c r="Z34" s="65" t="s">
        <v>96</v>
      </c>
      <c r="AA34" s="66"/>
      <c r="AB34" s="65">
        <v>16</v>
      </c>
      <c r="AC34" s="5"/>
      <c r="AD34" s="4"/>
      <c r="AE34" s="6"/>
      <c r="AF34" s="3"/>
      <c r="AG34" s="3"/>
      <c r="AH34" s="3"/>
      <c r="AI34" s="3"/>
    </row>
    <row r="35" spans="2:35" ht="21.75" thickBot="1">
      <c r="B35" s="69"/>
      <c r="C35" s="93"/>
      <c r="D35" s="74"/>
      <c r="E35" s="75"/>
      <c r="F35" s="75"/>
      <c r="G35" s="75"/>
      <c r="H35" s="75"/>
      <c r="I35" s="75"/>
      <c r="J35" s="75"/>
      <c r="K35" s="76"/>
      <c r="L35" s="56"/>
      <c r="M35" s="52" t="s">
        <v>0</v>
      </c>
      <c r="N35" s="57"/>
      <c r="O35" s="74"/>
      <c r="P35" s="75"/>
      <c r="Q35" s="75"/>
      <c r="R35" s="75"/>
      <c r="S35" s="75"/>
      <c r="T35" s="75"/>
      <c r="U35" s="75"/>
      <c r="V35" s="75"/>
      <c r="W35" s="76"/>
      <c r="Z35" s="65" t="s">
        <v>97</v>
      </c>
      <c r="AA35" s="66" t="s">
        <v>129</v>
      </c>
      <c r="AB35" s="65">
        <v>1</v>
      </c>
      <c r="AC35" s="5"/>
      <c r="AD35" s="4"/>
      <c r="AE35" s="6"/>
      <c r="AF35" s="3"/>
      <c r="AG35" s="3"/>
      <c r="AH35" s="3"/>
      <c r="AI35" s="3"/>
    </row>
    <row r="36" spans="2:35" ht="15" customHeight="1" thickBot="1">
      <c r="B36" s="16"/>
      <c r="C36" s="17"/>
      <c r="D36" s="58"/>
      <c r="E36" s="59"/>
      <c r="F36" s="59"/>
      <c r="G36" s="59"/>
      <c r="H36" s="59"/>
      <c r="I36" s="59"/>
      <c r="J36" s="59"/>
      <c r="K36" s="60"/>
      <c r="L36" s="45" t="str">
        <f>IF(OR(L34="",N34=""),"",SUM(L34:L35))</f>
        <v/>
      </c>
      <c r="M36" s="53"/>
      <c r="N36" s="47" t="str">
        <f>IF(OR(N34="",L34=""),"",SUM(N34:N35))</f>
        <v/>
      </c>
      <c r="O36" s="58"/>
      <c r="P36" s="59"/>
      <c r="Q36" s="59"/>
      <c r="R36" s="59"/>
      <c r="S36" s="59"/>
      <c r="T36" s="59"/>
      <c r="U36" s="59"/>
      <c r="V36" s="59"/>
      <c r="W36" s="60"/>
      <c r="Z36" s="65" t="s">
        <v>98</v>
      </c>
      <c r="AA36" s="66"/>
      <c r="AB36" s="65">
        <v>2</v>
      </c>
      <c r="AC36" s="5"/>
      <c r="AD36" s="4"/>
      <c r="AE36" s="6"/>
      <c r="AF36" s="3"/>
      <c r="AG36" s="3"/>
      <c r="AH36" s="3"/>
      <c r="AI36" s="3"/>
    </row>
    <row r="37" spans="2:35" ht="21">
      <c r="B37" s="67" t="s">
        <v>2</v>
      </c>
      <c r="C37" s="92"/>
      <c r="D37" s="71" t="str">
        <f>Z31</f>
        <v>Sekishiki Mekai Há</v>
      </c>
      <c r="E37" s="72"/>
      <c r="F37" s="72"/>
      <c r="G37" s="72"/>
      <c r="H37" s="72"/>
      <c r="I37" s="72"/>
      <c r="J37" s="72"/>
      <c r="K37" s="73"/>
      <c r="L37" s="54"/>
      <c r="M37" s="51" t="s">
        <v>0</v>
      </c>
      <c r="N37" s="55"/>
      <c r="O37" s="71" t="str">
        <f>Z38</f>
        <v>Engenheirense</v>
      </c>
      <c r="P37" s="72"/>
      <c r="Q37" s="72"/>
      <c r="R37" s="72"/>
      <c r="S37" s="72"/>
      <c r="T37" s="72"/>
      <c r="U37" s="72"/>
      <c r="V37" s="72"/>
      <c r="W37" s="73"/>
      <c r="Z37" s="65" t="s">
        <v>99</v>
      </c>
      <c r="AA37" s="66"/>
      <c r="AB37" s="65">
        <v>3</v>
      </c>
      <c r="AC37" s="5"/>
      <c r="AD37" s="4"/>
      <c r="AE37" s="6"/>
      <c r="AF37" s="3"/>
      <c r="AG37" s="3"/>
      <c r="AH37" s="3"/>
      <c r="AI37" s="3"/>
    </row>
    <row r="38" spans="2:35" ht="21.75" thickBot="1">
      <c r="B38" s="69"/>
      <c r="C38" s="93"/>
      <c r="D38" s="74"/>
      <c r="E38" s="75"/>
      <c r="F38" s="75"/>
      <c r="G38" s="75"/>
      <c r="H38" s="75"/>
      <c r="I38" s="75"/>
      <c r="J38" s="75"/>
      <c r="K38" s="76"/>
      <c r="L38" s="44"/>
      <c r="M38" s="44" t="s">
        <v>0</v>
      </c>
      <c r="N38" s="44"/>
      <c r="O38" s="74"/>
      <c r="P38" s="75"/>
      <c r="Q38" s="75"/>
      <c r="R38" s="75"/>
      <c r="S38" s="75"/>
      <c r="T38" s="75"/>
      <c r="U38" s="75"/>
      <c r="V38" s="75"/>
      <c r="W38" s="76"/>
      <c r="Z38" s="65" t="s">
        <v>100</v>
      </c>
      <c r="AA38" s="66"/>
      <c r="AB38" s="65">
        <v>4</v>
      </c>
      <c r="AC38" s="5"/>
      <c r="AD38" s="4"/>
      <c r="AE38" s="6"/>
      <c r="AF38" s="3"/>
      <c r="AG38" s="3"/>
      <c r="AH38" s="3"/>
      <c r="AI38" s="3"/>
    </row>
    <row r="39" spans="2:35" ht="16.5" customHeight="1" thickBot="1">
      <c r="B39" s="16"/>
      <c r="C39" s="17"/>
      <c r="D39" s="58"/>
      <c r="E39" s="59"/>
      <c r="F39" s="59"/>
      <c r="G39" s="59"/>
      <c r="H39" s="59"/>
      <c r="I39" s="59"/>
      <c r="J39" s="59"/>
      <c r="K39" s="60"/>
      <c r="L39" s="44" t="str">
        <f>IF(OR(L37="",N37=""),"",SUM(L37:L38))</f>
        <v/>
      </c>
      <c r="M39" s="44"/>
      <c r="N39" s="44" t="str">
        <f>IF(OR(L37="",N37=""),"",SUM(N37:N38))</f>
        <v/>
      </c>
      <c r="O39" s="58"/>
      <c r="P39" s="59"/>
      <c r="Q39" s="59"/>
      <c r="R39" s="59"/>
      <c r="S39" s="59"/>
      <c r="T39" s="59"/>
      <c r="U39" s="59"/>
      <c r="V39" s="59"/>
      <c r="W39" s="60"/>
      <c r="Z39" s="65" t="s">
        <v>101</v>
      </c>
      <c r="AA39" s="66"/>
      <c r="AB39" s="65">
        <v>5</v>
      </c>
      <c r="AC39" s="5"/>
      <c r="AD39" s="4"/>
      <c r="AE39" s="6"/>
      <c r="AF39" s="3"/>
      <c r="AG39" s="3"/>
      <c r="AH39" s="3"/>
      <c r="AI39" s="3"/>
    </row>
    <row r="40" spans="2:35" ht="21">
      <c r="B40" s="67" t="s">
        <v>3</v>
      </c>
      <c r="C40" s="92"/>
      <c r="D40" s="71" t="str">
        <f>Z25</f>
        <v>Botafogo Rocha</v>
      </c>
      <c r="E40" s="72"/>
      <c r="F40" s="72"/>
      <c r="G40" s="72"/>
      <c r="H40" s="72"/>
      <c r="I40" s="72"/>
      <c r="J40" s="72"/>
      <c r="K40" s="73"/>
      <c r="L40" s="54"/>
      <c r="M40" s="51" t="s">
        <v>0</v>
      </c>
      <c r="N40" s="55"/>
      <c r="O40" s="71" t="str">
        <f>Z44</f>
        <v>secapimenteira</v>
      </c>
      <c r="P40" s="72"/>
      <c r="Q40" s="72"/>
      <c r="R40" s="72"/>
      <c r="S40" s="72"/>
      <c r="T40" s="72"/>
      <c r="U40" s="72"/>
      <c r="V40" s="72"/>
      <c r="W40" s="73"/>
      <c r="Z40" s="65" t="s">
        <v>102</v>
      </c>
      <c r="AA40" s="66"/>
      <c r="AB40" s="65">
        <v>6</v>
      </c>
      <c r="AC40" s="5"/>
      <c r="AD40" s="4"/>
      <c r="AE40" s="6"/>
      <c r="AF40" s="3"/>
      <c r="AG40" s="3"/>
      <c r="AH40" s="3"/>
      <c r="AI40" s="3"/>
    </row>
    <row r="41" spans="2:35" ht="21.75" thickBot="1">
      <c r="B41" s="69"/>
      <c r="C41" s="93"/>
      <c r="D41" s="74"/>
      <c r="E41" s="75"/>
      <c r="F41" s="75"/>
      <c r="G41" s="75"/>
      <c r="H41" s="75"/>
      <c r="I41" s="75"/>
      <c r="J41" s="75"/>
      <c r="K41" s="76"/>
      <c r="L41" s="52"/>
      <c r="M41" s="52" t="s">
        <v>0</v>
      </c>
      <c r="N41" s="52"/>
      <c r="O41" s="74"/>
      <c r="P41" s="75"/>
      <c r="Q41" s="75"/>
      <c r="R41" s="75"/>
      <c r="S41" s="75"/>
      <c r="T41" s="75"/>
      <c r="U41" s="75"/>
      <c r="V41" s="75"/>
      <c r="W41" s="76"/>
      <c r="Z41" s="65" t="s">
        <v>103</v>
      </c>
      <c r="AA41" s="66"/>
      <c r="AB41" s="65">
        <v>7</v>
      </c>
      <c r="AC41" s="5"/>
      <c r="AD41" s="4"/>
      <c r="AE41" s="6"/>
      <c r="AF41" s="3"/>
      <c r="AG41" s="3"/>
      <c r="AH41" s="3"/>
      <c r="AI41" s="3"/>
    </row>
    <row r="42" spans="2:35" ht="15.75" customHeight="1" thickBot="1">
      <c r="B42" s="16"/>
      <c r="C42" s="17"/>
      <c r="D42" s="58"/>
      <c r="E42" s="59"/>
      <c r="F42" s="59"/>
      <c r="G42" s="59"/>
      <c r="H42" s="59"/>
      <c r="I42" s="59"/>
      <c r="J42" s="59"/>
      <c r="K42" s="60"/>
      <c r="L42" s="45" t="str">
        <f>IF(OR(L40="",N40=""),"",SUM(L40:L41))</f>
        <v/>
      </c>
      <c r="M42" s="53"/>
      <c r="N42" s="47" t="str">
        <f>IF(OR(N40="",L40=""),"",SUM(N40:N41))</f>
        <v/>
      </c>
      <c r="O42" s="58"/>
      <c r="P42" s="59"/>
      <c r="Q42" s="59"/>
      <c r="R42" s="59"/>
      <c r="S42" s="59"/>
      <c r="T42" s="59"/>
      <c r="U42" s="59"/>
      <c r="V42" s="59"/>
      <c r="W42" s="60"/>
      <c r="Z42" s="65" t="s">
        <v>104</v>
      </c>
      <c r="AA42" s="66"/>
      <c r="AB42" s="65">
        <v>8</v>
      </c>
      <c r="AC42" s="5"/>
      <c r="AD42" s="4"/>
      <c r="AE42" s="6"/>
      <c r="AF42" s="3"/>
      <c r="AG42" s="3"/>
      <c r="AH42" s="3"/>
      <c r="AI42" s="3"/>
    </row>
    <row r="43" spans="2:35" ht="21">
      <c r="B43" s="67" t="s">
        <v>4</v>
      </c>
      <c r="C43" s="68"/>
      <c r="D43" s="71" t="str">
        <f>Z27</f>
        <v>Vitullo soccer clube</v>
      </c>
      <c r="E43" s="72"/>
      <c r="F43" s="72"/>
      <c r="G43" s="72"/>
      <c r="H43" s="72"/>
      <c r="I43" s="72"/>
      <c r="J43" s="72"/>
      <c r="K43" s="73"/>
      <c r="L43" s="54"/>
      <c r="M43" s="51" t="s">
        <v>0</v>
      </c>
      <c r="N43" s="55"/>
      <c r="O43" s="71" t="str">
        <f>Z42</f>
        <v>Xavecos UFC</v>
      </c>
      <c r="P43" s="72"/>
      <c r="Q43" s="72"/>
      <c r="R43" s="72"/>
      <c r="S43" s="72"/>
      <c r="T43" s="72"/>
      <c r="U43" s="72"/>
      <c r="V43" s="72"/>
      <c r="W43" s="73"/>
      <c r="Z43" s="65" t="s">
        <v>105</v>
      </c>
      <c r="AA43" s="66"/>
      <c r="AB43" s="65">
        <v>9</v>
      </c>
      <c r="AC43" s="5"/>
      <c r="AD43" s="4"/>
      <c r="AE43" s="6"/>
      <c r="AF43" s="3"/>
      <c r="AG43" s="3"/>
      <c r="AH43" s="3"/>
      <c r="AI43" s="3"/>
    </row>
    <row r="44" spans="2:35" ht="21.75" thickBot="1">
      <c r="B44" s="69"/>
      <c r="C44" s="70"/>
      <c r="D44" s="74"/>
      <c r="E44" s="75"/>
      <c r="F44" s="75"/>
      <c r="G44" s="75"/>
      <c r="H44" s="75"/>
      <c r="I44" s="75"/>
      <c r="J44" s="75"/>
      <c r="K44" s="76"/>
      <c r="L44" s="56"/>
      <c r="M44" s="52" t="s">
        <v>0</v>
      </c>
      <c r="N44" s="57"/>
      <c r="O44" s="74"/>
      <c r="P44" s="75"/>
      <c r="Q44" s="75"/>
      <c r="R44" s="75"/>
      <c r="S44" s="75"/>
      <c r="T44" s="75"/>
      <c r="U44" s="75"/>
      <c r="V44" s="75"/>
      <c r="W44" s="76"/>
      <c r="Z44" s="65" t="s">
        <v>30</v>
      </c>
      <c r="AA44" s="66"/>
      <c r="AB44" s="65">
        <v>10</v>
      </c>
      <c r="AC44" s="5"/>
      <c r="AD44" s="4"/>
      <c r="AE44" s="6"/>
      <c r="AF44" s="3"/>
      <c r="AG44" s="3"/>
      <c r="AH44" s="3"/>
      <c r="AI44" s="3"/>
    </row>
    <row r="45" spans="2:35" ht="21.75" customHeight="1" thickBot="1">
      <c r="B45" s="18"/>
      <c r="C45" s="19"/>
      <c r="D45" s="63"/>
      <c r="E45" s="61"/>
      <c r="F45" s="61"/>
      <c r="G45" s="61"/>
      <c r="H45" s="61"/>
      <c r="I45" s="61"/>
      <c r="J45" s="61"/>
      <c r="K45" s="61"/>
      <c r="L45" s="45" t="str">
        <f>IF(OR(L43="",N43=""),"",SUM(L43:L44))</f>
        <v/>
      </c>
      <c r="M45" s="53"/>
      <c r="N45" s="47" t="str">
        <f>IF(OR(L43="",N43=""),"",SUM(N43:N44))</f>
        <v/>
      </c>
      <c r="O45" s="61"/>
      <c r="P45" s="61"/>
      <c r="Q45" s="61"/>
      <c r="R45" s="61"/>
      <c r="S45" s="61"/>
      <c r="T45" s="61"/>
      <c r="U45" s="61"/>
      <c r="V45" s="61"/>
      <c r="W45" s="62"/>
      <c r="Z45" s="65" t="s">
        <v>106</v>
      </c>
      <c r="AA45" s="66"/>
      <c r="AB45" s="65">
        <v>11</v>
      </c>
      <c r="AC45" s="5"/>
      <c r="AD45" s="4"/>
      <c r="AE45" s="6"/>
      <c r="AF45" s="3"/>
      <c r="AG45" s="3"/>
      <c r="AH45" s="3"/>
      <c r="AI45" s="3"/>
    </row>
    <row r="46" spans="2:35" ht="21">
      <c r="B46" s="67" t="s">
        <v>5</v>
      </c>
      <c r="C46" s="92"/>
      <c r="D46" s="71" t="str">
        <f>Z23</f>
        <v>VascoPaulo F.C.</v>
      </c>
      <c r="E46" s="72"/>
      <c r="F46" s="72"/>
      <c r="G46" s="72"/>
      <c r="H46" s="72"/>
      <c r="I46" s="72"/>
      <c r="J46" s="72"/>
      <c r="K46" s="73"/>
      <c r="L46" s="54"/>
      <c r="M46" s="51" t="s">
        <v>0</v>
      </c>
      <c r="N46" s="55"/>
      <c r="O46" s="71" t="str">
        <f>Z46</f>
        <v>Espamengo</v>
      </c>
      <c r="P46" s="72"/>
      <c r="Q46" s="72"/>
      <c r="R46" s="72"/>
      <c r="S46" s="72"/>
      <c r="T46" s="72"/>
      <c r="U46" s="72"/>
      <c r="V46" s="72"/>
      <c r="W46" s="73"/>
      <c r="Z46" s="65" t="s">
        <v>107</v>
      </c>
      <c r="AA46" s="66"/>
      <c r="AB46" s="65">
        <v>12</v>
      </c>
      <c r="AC46" s="5"/>
      <c r="AD46" s="4"/>
      <c r="AE46" s="6"/>
      <c r="AF46" s="3"/>
      <c r="AG46" s="3"/>
      <c r="AH46" s="3"/>
      <c r="AI46" s="3"/>
    </row>
    <row r="47" spans="2:35" ht="21.75" thickBot="1">
      <c r="B47" s="69"/>
      <c r="C47" s="93"/>
      <c r="D47" s="74"/>
      <c r="E47" s="75"/>
      <c r="F47" s="75"/>
      <c r="G47" s="75"/>
      <c r="H47" s="75"/>
      <c r="I47" s="75"/>
      <c r="J47" s="75"/>
      <c r="K47" s="76"/>
      <c r="L47" s="56"/>
      <c r="M47" s="52" t="s">
        <v>0</v>
      </c>
      <c r="N47" s="57"/>
      <c r="O47" s="74"/>
      <c r="P47" s="75"/>
      <c r="Q47" s="75"/>
      <c r="R47" s="75"/>
      <c r="S47" s="75"/>
      <c r="T47" s="75"/>
      <c r="U47" s="75"/>
      <c r="V47" s="75"/>
      <c r="W47" s="76"/>
      <c r="Z47" s="65" t="s">
        <v>108</v>
      </c>
      <c r="AA47" s="66"/>
      <c r="AB47" s="65">
        <v>13</v>
      </c>
      <c r="AC47" s="5"/>
      <c r="AD47" s="4"/>
      <c r="AE47" s="6"/>
      <c r="AF47" s="3"/>
      <c r="AG47" s="3"/>
      <c r="AH47" s="3"/>
      <c r="AI47" s="3"/>
    </row>
    <row r="48" spans="2:35" ht="15.75" customHeight="1" thickBot="1">
      <c r="B48" s="16"/>
      <c r="C48" s="17"/>
      <c r="D48" s="58"/>
      <c r="E48" s="59"/>
      <c r="F48" s="59"/>
      <c r="G48" s="59"/>
      <c r="H48" s="59"/>
      <c r="I48" s="59"/>
      <c r="J48" s="59"/>
      <c r="K48" s="60"/>
      <c r="L48" s="45" t="str">
        <f>IF(OR(L46="",N46=""),"",SUM(L46:L47))</f>
        <v/>
      </c>
      <c r="M48" s="53"/>
      <c r="N48" s="47" t="str">
        <f>IF(OR(N46="",L46=""),"",SUM(N46:N47))</f>
        <v/>
      </c>
      <c r="O48" s="58"/>
      <c r="P48" s="59"/>
      <c r="Q48" s="59"/>
      <c r="R48" s="59"/>
      <c r="S48" s="59"/>
      <c r="T48" s="59"/>
      <c r="U48" s="59"/>
      <c r="V48" s="59"/>
      <c r="W48" s="60"/>
      <c r="Z48" s="65" t="s">
        <v>109</v>
      </c>
      <c r="AA48" s="66"/>
      <c r="AB48" s="65">
        <v>14</v>
      </c>
      <c r="AC48" s="5"/>
      <c r="AD48" s="4"/>
      <c r="AE48" s="6"/>
      <c r="AF48" s="3"/>
      <c r="AG48" s="3"/>
      <c r="AH48" s="3"/>
      <c r="AI48" s="3"/>
    </row>
    <row r="49" spans="2:35" ht="21">
      <c r="B49" s="67" t="s">
        <v>6</v>
      </c>
      <c r="C49" s="92"/>
      <c r="D49" s="71" t="str">
        <f>Z29</f>
        <v>Barreirinha FC</v>
      </c>
      <c r="E49" s="72"/>
      <c r="F49" s="72"/>
      <c r="G49" s="72"/>
      <c r="H49" s="72"/>
      <c r="I49" s="72"/>
      <c r="J49" s="72"/>
      <c r="K49" s="73"/>
      <c r="L49" s="54"/>
      <c r="M49" s="51" t="s">
        <v>0</v>
      </c>
      <c r="N49" s="55"/>
      <c r="O49" s="71" t="str">
        <f>Z40</f>
        <v>NICKA SC</v>
      </c>
      <c r="P49" s="72"/>
      <c r="Q49" s="72"/>
      <c r="R49" s="72"/>
      <c r="S49" s="72"/>
      <c r="T49" s="72"/>
      <c r="U49" s="72"/>
      <c r="V49" s="72"/>
      <c r="W49" s="73"/>
      <c r="Z49" s="65" t="s">
        <v>110</v>
      </c>
      <c r="AA49" s="66"/>
      <c r="AB49" s="65">
        <v>15</v>
      </c>
      <c r="AC49" s="5"/>
      <c r="AD49" s="4"/>
      <c r="AE49" s="6"/>
      <c r="AF49" s="3"/>
      <c r="AG49" s="3"/>
      <c r="AH49" s="3"/>
      <c r="AI49" s="3"/>
    </row>
    <row r="50" spans="2:35" ht="21.75" thickBot="1">
      <c r="B50" s="69"/>
      <c r="C50" s="93"/>
      <c r="D50" s="74"/>
      <c r="E50" s="75"/>
      <c r="F50" s="75"/>
      <c r="G50" s="75"/>
      <c r="H50" s="75"/>
      <c r="I50" s="75"/>
      <c r="J50" s="75"/>
      <c r="K50" s="76"/>
      <c r="L50" s="44"/>
      <c r="M50" s="44" t="s">
        <v>0</v>
      </c>
      <c r="N50" s="44"/>
      <c r="O50" s="74"/>
      <c r="P50" s="75"/>
      <c r="Q50" s="75"/>
      <c r="R50" s="75"/>
      <c r="S50" s="75"/>
      <c r="T50" s="75"/>
      <c r="U50" s="75"/>
      <c r="V50" s="75"/>
      <c r="W50" s="76"/>
      <c r="Z50" s="65" t="s">
        <v>111</v>
      </c>
      <c r="AA50" s="66"/>
      <c r="AB50" s="65">
        <v>16</v>
      </c>
      <c r="AC50" s="5"/>
      <c r="AD50" s="4"/>
      <c r="AE50" s="6"/>
      <c r="AF50" s="3"/>
      <c r="AG50" s="3"/>
      <c r="AH50" s="3"/>
      <c r="AI50" s="3"/>
    </row>
    <row r="51" spans="2:35" ht="18" customHeight="1" thickBot="1">
      <c r="B51" s="16"/>
      <c r="C51" s="17"/>
      <c r="D51" s="58"/>
      <c r="E51" s="59"/>
      <c r="F51" s="59"/>
      <c r="G51" s="59"/>
      <c r="H51" s="59"/>
      <c r="I51" s="59"/>
      <c r="J51" s="59"/>
      <c r="K51" s="60"/>
      <c r="L51" s="44" t="str">
        <f>IF(OR(L49="",N49=""),"",SUM(L49:L50))</f>
        <v/>
      </c>
      <c r="M51" s="44"/>
      <c r="N51" s="44" t="str">
        <f>IF(OR(L49="",N49=""),"",SUM(N49:N50))</f>
        <v/>
      </c>
      <c r="O51" s="58"/>
      <c r="P51" s="59"/>
      <c r="Q51" s="59"/>
      <c r="R51" s="59"/>
      <c r="S51" s="59"/>
      <c r="T51" s="59"/>
      <c r="U51" s="59"/>
      <c r="V51" s="59"/>
      <c r="W51" s="60"/>
      <c r="Z51" s="65" t="s">
        <v>112</v>
      </c>
      <c r="AA51" s="66" t="s">
        <v>128</v>
      </c>
      <c r="AB51" s="65">
        <v>1</v>
      </c>
      <c r="AC51" s="5"/>
      <c r="AD51" s="4"/>
      <c r="AE51" s="6"/>
      <c r="AF51" s="3"/>
      <c r="AG51" s="3"/>
      <c r="AH51" s="3"/>
      <c r="AI51" s="3"/>
    </row>
    <row r="52" spans="2:35" ht="21">
      <c r="B52" s="67" t="s">
        <v>7</v>
      </c>
      <c r="C52" s="92"/>
      <c r="D52" s="71" t="str">
        <f>Z20</f>
        <v>Vascão Carangola</v>
      </c>
      <c r="E52" s="72"/>
      <c r="F52" s="72"/>
      <c r="G52" s="72"/>
      <c r="H52" s="72"/>
      <c r="I52" s="72"/>
      <c r="J52" s="72"/>
      <c r="K52" s="73"/>
      <c r="L52" s="54"/>
      <c r="M52" s="51" t="s">
        <v>0</v>
      </c>
      <c r="N52" s="55"/>
      <c r="O52" s="71" t="str">
        <f>Z49</f>
        <v>itaipavacervejaclube</v>
      </c>
      <c r="P52" s="72"/>
      <c r="Q52" s="72"/>
      <c r="R52" s="72"/>
      <c r="S52" s="72"/>
      <c r="T52" s="72"/>
      <c r="U52" s="72"/>
      <c r="V52" s="72"/>
      <c r="W52" s="73"/>
      <c r="Z52" s="65" t="s">
        <v>113</v>
      </c>
      <c r="AA52" s="66"/>
      <c r="AB52" s="65">
        <v>2</v>
      </c>
      <c r="AC52" s="5"/>
      <c r="AD52" s="4"/>
      <c r="AE52" s="6"/>
      <c r="AF52" s="3"/>
      <c r="AG52" s="3"/>
      <c r="AH52" s="3"/>
      <c r="AI52" s="3"/>
    </row>
    <row r="53" spans="2:35" ht="21.75" thickBot="1">
      <c r="B53" s="69"/>
      <c r="C53" s="93"/>
      <c r="D53" s="74"/>
      <c r="E53" s="75"/>
      <c r="F53" s="75"/>
      <c r="G53" s="75"/>
      <c r="H53" s="75"/>
      <c r="I53" s="75"/>
      <c r="J53" s="75"/>
      <c r="K53" s="76"/>
      <c r="L53" s="52"/>
      <c r="M53" s="52" t="s">
        <v>0</v>
      </c>
      <c r="N53" s="52"/>
      <c r="O53" s="74"/>
      <c r="P53" s="75"/>
      <c r="Q53" s="75"/>
      <c r="R53" s="75"/>
      <c r="S53" s="75"/>
      <c r="T53" s="75"/>
      <c r="U53" s="75"/>
      <c r="V53" s="75"/>
      <c r="W53" s="76"/>
      <c r="Z53" s="65" t="s">
        <v>114</v>
      </c>
      <c r="AA53" s="66"/>
      <c r="AB53" s="65">
        <v>3</v>
      </c>
      <c r="AC53" s="5"/>
      <c r="AD53" s="4"/>
      <c r="AE53" s="6"/>
      <c r="AF53" s="3"/>
      <c r="AG53" s="3"/>
      <c r="AH53" s="3"/>
      <c r="AI53" s="3"/>
    </row>
    <row r="54" spans="2:35" ht="18" customHeight="1" thickBot="1">
      <c r="B54" s="16"/>
      <c r="C54" s="17"/>
      <c r="D54" s="58"/>
      <c r="E54" s="59"/>
      <c r="F54" s="59"/>
      <c r="G54" s="59"/>
      <c r="H54" s="59"/>
      <c r="I54" s="59"/>
      <c r="J54" s="59"/>
      <c r="K54" s="60"/>
      <c r="L54" s="45" t="str">
        <f>IF(OR(L52="",N52=""),"",SUM(L52:L53))</f>
        <v/>
      </c>
      <c r="M54" s="53"/>
      <c r="N54" s="47" t="str">
        <f>IF(OR(N52="",L52=""),"",SUM(N52:N53))</f>
        <v/>
      </c>
      <c r="O54" s="58"/>
      <c r="P54" s="59"/>
      <c r="Q54" s="59"/>
      <c r="R54" s="59"/>
      <c r="S54" s="59"/>
      <c r="T54" s="59"/>
      <c r="U54" s="59"/>
      <c r="V54" s="59"/>
      <c r="W54" s="60"/>
      <c r="Z54" s="65" t="s">
        <v>115</v>
      </c>
      <c r="AA54" s="66"/>
      <c r="AB54" s="65">
        <v>4</v>
      </c>
      <c r="AC54" s="5"/>
      <c r="AD54" s="4"/>
      <c r="AE54" s="6"/>
      <c r="AF54" s="3"/>
      <c r="AG54" s="3"/>
      <c r="AH54" s="3"/>
      <c r="AI54" s="3"/>
    </row>
    <row r="55" spans="2:35" ht="21">
      <c r="B55" s="67" t="s">
        <v>8</v>
      </c>
      <c r="C55" s="68"/>
      <c r="D55" s="71" t="str">
        <f>Z33</f>
        <v>Family Paz F.C.</v>
      </c>
      <c r="E55" s="72"/>
      <c r="F55" s="72"/>
      <c r="G55" s="72"/>
      <c r="H55" s="72"/>
      <c r="I55" s="72"/>
      <c r="J55" s="72"/>
      <c r="K55" s="73"/>
      <c r="L55" s="54"/>
      <c r="M55" s="51" t="s">
        <v>0</v>
      </c>
      <c r="N55" s="55"/>
      <c r="O55" s="71" t="str">
        <f>Z36</f>
        <v>Bayern do Cartola</v>
      </c>
      <c r="P55" s="72"/>
      <c r="Q55" s="72"/>
      <c r="R55" s="72"/>
      <c r="S55" s="72"/>
      <c r="T55" s="72"/>
      <c r="U55" s="72"/>
      <c r="V55" s="72"/>
      <c r="W55" s="73"/>
      <c r="Z55" s="65" t="s">
        <v>116</v>
      </c>
      <c r="AA55" s="66"/>
      <c r="AB55" s="65">
        <v>5</v>
      </c>
      <c r="AC55" s="5"/>
      <c r="AD55" s="4"/>
      <c r="AE55" s="6"/>
      <c r="AF55" s="3"/>
      <c r="AG55" s="3"/>
      <c r="AH55" s="3"/>
      <c r="AI55" s="3"/>
    </row>
    <row r="56" spans="2:35" ht="21.75" thickBot="1">
      <c r="B56" s="69"/>
      <c r="C56" s="70"/>
      <c r="D56" s="74"/>
      <c r="E56" s="75"/>
      <c r="F56" s="75"/>
      <c r="G56" s="75"/>
      <c r="H56" s="75"/>
      <c r="I56" s="75"/>
      <c r="J56" s="75"/>
      <c r="K56" s="76"/>
      <c r="L56" s="56"/>
      <c r="M56" s="52" t="s">
        <v>0</v>
      </c>
      <c r="N56" s="57"/>
      <c r="O56" s="74"/>
      <c r="P56" s="75"/>
      <c r="Q56" s="75"/>
      <c r="R56" s="75"/>
      <c r="S56" s="75"/>
      <c r="T56" s="75"/>
      <c r="U56" s="75"/>
      <c r="V56" s="75"/>
      <c r="W56" s="76"/>
      <c r="Z56" s="65" t="s">
        <v>117</v>
      </c>
      <c r="AA56" s="66"/>
      <c r="AB56" s="65">
        <v>6</v>
      </c>
      <c r="AC56" s="5"/>
      <c r="AD56" s="4"/>
      <c r="AE56" s="6"/>
      <c r="AF56" s="3"/>
      <c r="AG56" s="3"/>
      <c r="AH56" s="3"/>
      <c r="AI56" s="3"/>
    </row>
    <row r="57" spans="2:35" ht="21.75" thickBot="1">
      <c r="B57" s="18"/>
      <c r="C57" s="19"/>
      <c r="D57" s="20"/>
      <c r="E57" s="21"/>
      <c r="F57" s="21"/>
      <c r="G57" s="21"/>
      <c r="H57" s="21"/>
      <c r="I57" s="21"/>
      <c r="J57" s="21"/>
      <c r="K57" s="21"/>
      <c r="L57" s="45" t="str">
        <f>IF(OR(L55="",N55=""),"",SUM(L55:L56))</f>
        <v/>
      </c>
      <c r="M57" s="53"/>
      <c r="N57" s="47" t="str">
        <f>IF(OR(L55="",N55=""),"",SUM(N55:N56))</f>
        <v/>
      </c>
      <c r="O57" s="21"/>
      <c r="P57" s="21"/>
      <c r="Q57" s="21"/>
      <c r="R57" s="21"/>
      <c r="S57" s="21"/>
      <c r="T57" s="21"/>
      <c r="U57" s="21"/>
      <c r="V57" s="21"/>
      <c r="W57" s="22"/>
      <c r="Z57" s="65" t="s">
        <v>118</v>
      </c>
      <c r="AA57" s="66"/>
      <c r="AB57" s="65">
        <v>7</v>
      </c>
      <c r="AC57" s="5"/>
      <c r="AD57" s="4"/>
      <c r="AE57" s="6"/>
      <c r="AF57" s="3"/>
      <c r="AG57" s="3"/>
      <c r="AH57" s="3"/>
      <c r="AI57" s="3"/>
    </row>
    <row r="58" spans="2:35" ht="21">
      <c r="B58" s="67" t="s">
        <v>34</v>
      </c>
      <c r="C58" s="68"/>
      <c r="D58" s="71" t="str">
        <f>Z3</f>
        <v>Bahia aju</v>
      </c>
      <c r="E58" s="72"/>
      <c r="F58" s="72"/>
      <c r="G58" s="72"/>
      <c r="H58" s="72"/>
      <c r="I58" s="72"/>
      <c r="J58" s="72"/>
      <c r="K58" s="73"/>
      <c r="L58" s="54"/>
      <c r="M58" s="51" t="s">
        <v>0</v>
      </c>
      <c r="N58" s="55"/>
      <c r="O58" s="71" t="str">
        <f>Z66</f>
        <v>Serie D 16</v>
      </c>
      <c r="P58" s="72"/>
      <c r="Q58" s="72"/>
      <c r="R58" s="72"/>
      <c r="S58" s="72"/>
      <c r="T58" s="72"/>
      <c r="U58" s="72"/>
      <c r="V58" s="72"/>
      <c r="W58" s="73"/>
      <c r="Z58" s="65" t="s">
        <v>119</v>
      </c>
      <c r="AA58" s="66"/>
      <c r="AB58" s="65">
        <v>8</v>
      </c>
      <c r="AC58" s="5"/>
      <c r="AD58" s="4"/>
      <c r="AE58" s="6"/>
      <c r="AF58" s="3"/>
      <c r="AG58" s="3"/>
      <c r="AH58" s="3"/>
      <c r="AI58" s="3"/>
    </row>
    <row r="59" spans="2:35" ht="21.75" thickBot="1">
      <c r="B59" s="69"/>
      <c r="C59" s="70"/>
      <c r="D59" s="74"/>
      <c r="E59" s="75"/>
      <c r="F59" s="75"/>
      <c r="G59" s="75"/>
      <c r="H59" s="75"/>
      <c r="I59" s="75"/>
      <c r="J59" s="75"/>
      <c r="K59" s="76"/>
      <c r="L59" s="56"/>
      <c r="M59" s="52" t="s">
        <v>0</v>
      </c>
      <c r="N59" s="57"/>
      <c r="O59" s="74"/>
      <c r="P59" s="75"/>
      <c r="Q59" s="75"/>
      <c r="R59" s="75"/>
      <c r="S59" s="75"/>
      <c r="T59" s="75"/>
      <c r="U59" s="75"/>
      <c r="V59" s="75"/>
      <c r="W59" s="76"/>
      <c r="Z59" s="65" t="s">
        <v>120</v>
      </c>
      <c r="AA59" s="66"/>
      <c r="AB59" s="65">
        <v>9</v>
      </c>
      <c r="AC59" s="5"/>
      <c r="AD59" s="4"/>
      <c r="AE59" s="6"/>
      <c r="AF59" s="3"/>
      <c r="AG59" s="3"/>
      <c r="AH59" s="3"/>
      <c r="AI59" s="3"/>
    </row>
    <row r="60" spans="2:35" ht="21.75" thickBot="1">
      <c r="B60" s="18"/>
      <c r="C60" s="19"/>
      <c r="D60" s="20"/>
      <c r="E60" s="21"/>
      <c r="F60" s="21"/>
      <c r="G60" s="21"/>
      <c r="H60" s="21"/>
      <c r="I60" s="21"/>
      <c r="J60" s="21"/>
      <c r="K60" s="21"/>
      <c r="L60" s="45" t="str">
        <f>IF(OR(L58="",N58=""),"",SUM(L58:L59))</f>
        <v/>
      </c>
      <c r="M60" s="53"/>
      <c r="N60" s="47" t="str">
        <f>IF(OR(L58="",N58=""),"",SUM(N58:N59))</f>
        <v/>
      </c>
      <c r="O60" s="21"/>
      <c r="P60" s="21"/>
      <c r="Q60" s="21"/>
      <c r="R60" s="21"/>
      <c r="S60" s="21"/>
      <c r="T60" s="21"/>
      <c r="U60" s="21"/>
      <c r="V60" s="21"/>
      <c r="W60" s="22"/>
      <c r="Z60" s="65" t="s">
        <v>121</v>
      </c>
      <c r="AA60" s="66"/>
      <c r="AB60" s="65">
        <v>10</v>
      </c>
      <c r="AC60" s="5"/>
      <c r="AD60" s="4"/>
      <c r="AE60" s="6"/>
      <c r="AF60" s="3"/>
      <c r="AG60" s="3"/>
      <c r="AH60" s="3"/>
      <c r="AI60" s="3"/>
    </row>
    <row r="61" spans="2:35" ht="21">
      <c r="B61" s="67" t="s">
        <v>35</v>
      </c>
      <c r="C61" s="68"/>
      <c r="D61" s="71" t="str">
        <f>Z18</f>
        <v>Botafogo do HG</v>
      </c>
      <c r="E61" s="72"/>
      <c r="F61" s="72"/>
      <c r="G61" s="72"/>
      <c r="H61" s="72"/>
      <c r="I61" s="72"/>
      <c r="J61" s="72"/>
      <c r="K61" s="73"/>
      <c r="L61" s="54"/>
      <c r="M61" s="51" t="s">
        <v>0</v>
      </c>
      <c r="N61" s="55"/>
      <c r="O61" s="71" t="str">
        <f>Z51</f>
        <v>Serie D 1</v>
      </c>
      <c r="P61" s="72"/>
      <c r="Q61" s="72"/>
      <c r="R61" s="72"/>
      <c r="S61" s="72"/>
      <c r="T61" s="72"/>
      <c r="U61" s="72"/>
      <c r="V61" s="72"/>
      <c r="W61" s="73"/>
      <c r="Z61" s="65" t="s">
        <v>122</v>
      </c>
      <c r="AA61" s="66"/>
      <c r="AB61" s="65">
        <v>11</v>
      </c>
      <c r="AC61" s="5"/>
      <c r="AD61" s="4"/>
      <c r="AE61" s="6"/>
      <c r="AF61" s="3"/>
      <c r="AG61" s="3"/>
      <c r="AH61" s="3"/>
      <c r="AI61" s="3"/>
    </row>
    <row r="62" spans="2:35" ht="21.75" thickBot="1">
      <c r="B62" s="69"/>
      <c r="C62" s="70"/>
      <c r="D62" s="74"/>
      <c r="E62" s="75"/>
      <c r="F62" s="75"/>
      <c r="G62" s="75"/>
      <c r="H62" s="75"/>
      <c r="I62" s="75"/>
      <c r="J62" s="75"/>
      <c r="K62" s="76"/>
      <c r="L62" s="56"/>
      <c r="M62" s="52" t="s">
        <v>0</v>
      </c>
      <c r="N62" s="57"/>
      <c r="O62" s="74"/>
      <c r="P62" s="75"/>
      <c r="Q62" s="75"/>
      <c r="R62" s="75"/>
      <c r="S62" s="75"/>
      <c r="T62" s="75"/>
      <c r="U62" s="75"/>
      <c r="V62" s="75"/>
      <c r="W62" s="76"/>
      <c r="Z62" s="65" t="s">
        <v>123</v>
      </c>
      <c r="AA62" s="66"/>
      <c r="AB62" s="65">
        <v>12</v>
      </c>
      <c r="AC62" s="5"/>
      <c r="AD62" s="4"/>
      <c r="AE62" s="6"/>
      <c r="AF62" s="3"/>
      <c r="AG62" s="3"/>
      <c r="AH62" s="3"/>
      <c r="AI62" s="3"/>
    </row>
    <row r="63" spans="2:35" ht="21.75" thickBot="1">
      <c r="B63" s="18"/>
      <c r="C63" s="19"/>
      <c r="D63" s="20"/>
      <c r="E63" s="21"/>
      <c r="F63" s="21"/>
      <c r="G63" s="21"/>
      <c r="H63" s="21"/>
      <c r="I63" s="21"/>
      <c r="J63" s="21"/>
      <c r="K63" s="21"/>
      <c r="L63" s="45" t="str">
        <f>IF(OR(L61="",N61=""),"",SUM(L61:L62))</f>
        <v/>
      </c>
      <c r="M63" s="53"/>
      <c r="N63" s="47" t="str">
        <f>IF(OR(L61="",N61=""),"",SUM(N61:N62))</f>
        <v/>
      </c>
      <c r="O63" s="21"/>
      <c r="P63" s="21"/>
      <c r="Q63" s="21"/>
      <c r="R63" s="21"/>
      <c r="S63" s="21"/>
      <c r="T63" s="21"/>
      <c r="U63" s="21"/>
      <c r="V63" s="21"/>
      <c r="W63" s="22"/>
      <c r="Z63" s="65" t="s">
        <v>124</v>
      </c>
      <c r="AA63" s="66"/>
      <c r="AB63" s="65">
        <v>13</v>
      </c>
      <c r="AC63" s="5"/>
      <c r="AD63" s="4"/>
      <c r="AE63" s="6"/>
      <c r="AF63" s="3"/>
      <c r="AG63" s="3"/>
      <c r="AH63" s="3"/>
      <c r="AI63" s="3"/>
    </row>
    <row r="64" spans="2:35" ht="21">
      <c r="B64" s="67" t="s">
        <v>36</v>
      </c>
      <c r="C64" s="68"/>
      <c r="D64" s="71" t="str">
        <f>Z10</f>
        <v>La Bestia Negra_Z</v>
      </c>
      <c r="E64" s="72"/>
      <c r="F64" s="72"/>
      <c r="G64" s="72"/>
      <c r="H64" s="72"/>
      <c r="I64" s="72"/>
      <c r="J64" s="72"/>
      <c r="K64" s="73"/>
      <c r="L64" s="54"/>
      <c r="M64" s="51" t="s">
        <v>0</v>
      </c>
      <c r="N64" s="55"/>
      <c r="O64" s="71" t="str">
        <f>Z59</f>
        <v>Serie D 9</v>
      </c>
      <c r="P64" s="72"/>
      <c r="Q64" s="72"/>
      <c r="R64" s="72"/>
      <c r="S64" s="72"/>
      <c r="T64" s="72"/>
      <c r="U64" s="72"/>
      <c r="V64" s="72"/>
      <c r="W64" s="73"/>
      <c r="Z64" s="65" t="s">
        <v>125</v>
      </c>
      <c r="AA64" s="66"/>
      <c r="AB64" s="65">
        <v>14</v>
      </c>
      <c r="AC64" s="5"/>
      <c r="AD64" s="4"/>
      <c r="AE64" s="6"/>
      <c r="AF64" s="3"/>
      <c r="AG64" s="3"/>
      <c r="AH64" s="3"/>
      <c r="AI64" s="3"/>
    </row>
    <row r="65" spans="2:35" ht="21.75" thickBot="1">
      <c r="B65" s="69"/>
      <c r="C65" s="70"/>
      <c r="D65" s="74"/>
      <c r="E65" s="75"/>
      <c r="F65" s="75"/>
      <c r="G65" s="75"/>
      <c r="H65" s="75"/>
      <c r="I65" s="75"/>
      <c r="J65" s="75"/>
      <c r="K65" s="76"/>
      <c r="L65" s="56"/>
      <c r="M65" s="52" t="s">
        <v>0</v>
      </c>
      <c r="N65" s="57"/>
      <c r="O65" s="74"/>
      <c r="P65" s="75"/>
      <c r="Q65" s="75"/>
      <c r="R65" s="75"/>
      <c r="S65" s="75"/>
      <c r="T65" s="75"/>
      <c r="U65" s="75"/>
      <c r="V65" s="75"/>
      <c r="W65" s="76"/>
      <c r="Z65" s="65" t="s">
        <v>126</v>
      </c>
      <c r="AA65" s="66"/>
      <c r="AB65" s="65">
        <v>15</v>
      </c>
      <c r="AC65" s="5"/>
      <c r="AD65" s="4"/>
      <c r="AE65" s="6"/>
      <c r="AF65" s="3"/>
      <c r="AG65" s="3"/>
      <c r="AH65" s="3"/>
      <c r="AI65" s="3"/>
    </row>
    <row r="66" spans="2:35" ht="21.75" thickBot="1">
      <c r="B66" s="18"/>
      <c r="C66" s="19"/>
      <c r="D66" s="20"/>
      <c r="E66" s="21"/>
      <c r="F66" s="21"/>
      <c r="G66" s="21"/>
      <c r="H66" s="21"/>
      <c r="I66" s="21"/>
      <c r="J66" s="21"/>
      <c r="K66" s="21"/>
      <c r="L66" s="45" t="str">
        <f>IF(OR(L64="",N64=""),"",SUM(L64:L65))</f>
        <v/>
      </c>
      <c r="M66" s="53"/>
      <c r="N66" s="47" t="str">
        <f>IF(OR(L64="",N64=""),"",SUM(N64:N65))</f>
        <v/>
      </c>
      <c r="O66" s="21"/>
      <c r="P66" s="21"/>
      <c r="Q66" s="21"/>
      <c r="R66" s="21"/>
      <c r="S66" s="21"/>
      <c r="T66" s="21"/>
      <c r="U66" s="21"/>
      <c r="V66" s="21"/>
      <c r="W66" s="22"/>
      <c r="Z66" s="65" t="s">
        <v>127</v>
      </c>
      <c r="AA66" s="66"/>
      <c r="AB66" s="65">
        <v>16</v>
      </c>
      <c r="AC66" s="5"/>
      <c r="AD66" s="4"/>
      <c r="AE66" s="6"/>
      <c r="AF66" s="3"/>
      <c r="AG66" s="3"/>
      <c r="AH66" s="3"/>
      <c r="AI66" s="3"/>
    </row>
    <row r="67" spans="2:35" ht="21">
      <c r="B67" s="67" t="s">
        <v>37</v>
      </c>
      <c r="C67" s="68"/>
      <c r="D67" s="71" t="str">
        <f>Z14</f>
        <v>Soccer Italy</v>
      </c>
      <c r="E67" s="72"/>
      <c r="F67" s="72"/>
      <c r="G67" s="72"/>
      <c r="H67" s="72"/>
      <c r="I67" s="72"/>
      <c r="J67" s="72"/>
      <c r="K67" s="73"/>
      <c r="L67" s="54"/>
      <c r="M67" s="51" t="s">
        <v>0</v>
      </c>
      <c r="N67" s="55"/>
      <c r="O67" s="71" t="str">
        <f>Z55</f>
        <v>Serie D 5</v>
      </c>
      <c r="P67" s="72"/>
      <c r="Q67" s="72"/>
      <c r="R67" s="72"/>
      <c r="S67" s="72"/>
      <c r="T67" s="72"/>
      <c r="U67" s="72"/>
      <c r="V67" s="72"/>
      <c r="W67" s="73"/>
      <c r="Z67" s="30"/>
      <c r="AA67" s="65"/>
      <c r="AB67" s="65"/>
      <c r="AC67" s="5"/>
      <c r="AD67" s="4"/>
      <c r="AE67" s="6"/>
      <c r="AF67" s="3"/>
      <c r="AG67" s="3"/>
      <c r="AH67" s="3"/>
      <c r="AI67" s="3"/>
    </row>
    <row r="68" spans="2:35" ht="21.75" thickBot="1">
      <c r="B68" s="69"/>
      <c r="C68" s="70"/>
      <c r="D68" s="74"/>
      <c r="E68" s="75"/>
      <c r="F68" s="75"/>
      <c r="G68" s="75"/>
      <c r="H68" s="75"/>
      <c r="I68" s="75"/>
      <c r="J68" s="75"/>
      <c r="K68" s="76"/>
      <c r="L68" s="56"/>
      <c r="M68" s="52" t="s">
        <v>0</v>
      </c>
      <c r="N68" s="57"/>
      <c r="O68" s="74"/>
      <c r="P68" s="75"/>
      <c r="Q68" s="75"/>
      <c r="R68" s="75"/>
      <c r="S68" s="75"/>
      <c r="T68" s="75"/>
      <c r="U68" s="75"/>
      <c r="V68" s="75"/>
      <c r="W68" s="76"/>
      <c r="Z68" s="64"/>
      <c r="AA68" s="65"/>
      <c r="AB68" s="65"/>
      <c r="AC68" s="5"/>
      <c r="AD68" s="4"/>
      <c r="AE68" s="6"/>
      <c r="AF68" s="3"/>
      <c r="AG68" s="3"/>
      <c r="AH68" s="3"/>
      <c r="AI68" s="3"/>
    </row>
    <row r="69" spans="2:35" ht="21.75" thickBot="1">
      <c r="B69" s="18"/>
      <c r="C69" s="19"/>
      <c r="D69" s="20"/>
      <c r="E69" s="21"/>
      <c r="F69" s="21"/>
      <c r="G69" s="21"/>
      <c r="H69" s="21"/>
      <c r="I69" s="21"/>
      <c r="J69" s="21"/>
      <c r="K69" s="21"/>
      <c r="L69" s="45" t="str">
        <f>IF(OR(L67="",N67=""),"",SUM(L67:L68))</f>
        <v/>
      </c>
      <c r="M69" s="53"/>
      <c r="N69" s="47" t="str">
        <f>IF(OR(L67="",N67=""),"",SUM(N67:N68))</f>
        <v/>
      </c>
      <c r="O69" s="21"/>
      <c r="P69" s="21"/>
      <c r="Q69" s="21"/>
      <c r="R69" s="21"/>
      <c r="S69" s="21"/>
      <c r="T69" s="21"/>
      <c r="U69" s="21"/>
      <c r="V69" s="21"/>
      <c r="W69" s="22"/>
      <c r="Z69" s="64"/>
      <c r="AA69" s="65"/>
      <c r="AB69" s="65"/>
      <c r="AC69" s="5"/>
      <c r="AD69" s="4"/>
      <c r="AE69" s="6"/>
      <c r="AF69" s="3"/>
      <c r="AG69" s="3"/>
      <c r="AH69" s="3"/>
      <c r="AI69" s="3"/>
    </row>
    <row r="70" spans="2:35" ht="21">
      <c r="B70" s="67" t="s">
        <v>38</v>
      </c>
      <c r="C70" s="68"/>
      <c r="D70" s="71" t="str">
        <f>Z6</f>
        <v>Rosinha da Gabi</v>
      </c>
      <c r="E70" s="72"/>
      <c r="F70" s="72"/>
      <c r="G70" s="72"/>
      <c r="H70" s="72"/>
      <c r="I70" s="72"/>
      <c r="J70" s="72"/>
      <c r="K70" s="73"/>
      <c r="L70" s="54"/>
      <c r="M70" s="51" t="s">
        <v>0</v>
      </c>
      <c r="N70" s="55"/>
      <c r="O70" s="71" t="str">
        <f>Z63</f>
        <v>Serie D 13</v>
      </c>
      <c r="P70" s="72"/>
      <c r="Q70" s="72"/>
      <c r="R70" s="72"/>
      <c r="S70" s="72"/>
      <c r="T70" s="72"/>
      <c r="U70" s="72"/>
      <c r="V70" s="72"/>
      <c r="W70" s="73"/>
      <c r="Z70" s="64"/>
      <c r="AA70" s="65"/>
      <c r="AB70" s="65"/>
      <c r="AC70" s="5"/>
      <c r="AD70" s="4"/>
      <c r="AE70" s="6"/>
      <c r="AF70" s="3"/>
      <c r="AG70" s="3"/>
      <c r="AH70" s="3"/>
      <c r="AI70" s="3"/>
    </row>
    <row r="71" spans="2:35" ht="21.75" thickBot="1">
      <c r="B71" s="69"/>
      <c r="C71" s="70"/>
      <c r="D71" s="74"/>
      <c r="E71" s="75"/>
      <c r="F71" s="75"/>
      <c r="G71" s="75"/>
      <c r="H71" s="75"/>
      <c r="I71" s="75"/>
      <c r="J71" s="75"/>
      <c r="K71" s="76"/>
      <c r="L71" s="56"/>
      <c r="M71" s="52" t="s">
        <v>0</v>
      </c>
      <c r="N71" s="57"/>
      <c r="O71" s="74"/>
      <c r="P71" s="75"/>
      <c r="Q71" s="75"/>
      <c r="R71" s="75"/>
      <c r="S71" s="75"/>
      <c r="T71" s="75"/>
      <c r="U71" s="75"/>
      <c r="V71" s="75"/>
      <c r="W71" s="76"/>
      <c r="Z71" s="64"/>
      <c r="AA71" s="65"/>
      <c r="AB71" s="65"/>
      <c r="AC71" s="5"/>
      <c r="AD71" s="4"/>
      <c r="AE71" s="6"/>
      <c r="AF71" s="3"/>
      <c r="AG71" s="3"/>
      <c r="AH71" s="3"/>
      <c r="AI71" s="3"/>
    </row>
    <row r="72" spans="2:35" ht="21.75" thickBot="1">
      <c r="B72" s="18"/>
      <c r="C72" s="19"/>
      <c r="D72" s="20"/>
      <c r="E72" s="21"/>
      <c r="F72" s="21"/>
      <c r="G72" s="21"/>
      <c r="H72" s="21"/>
      <c r="I72" s="21"/>
      <c r="J72" s="21"/>
      <c r="K72" s="21"/>
      <c r="L72" s="45" t="str">
        <f>IF(OR(L70="",N70=""),"",SUM(L70:L71))</f>
        <v/>
      </c>
      <c r="M72" s="53"/>
      <c r="N72" s="47" t="str">
        <f>IF(OR(L70="",N70=""),"",SUM(N70:N71))</f>
        <v/>
      </c>
      <c r="O72" s="21"/>
      <c r="P72" s="21"/>
      <c r="Q72" s="21"/>
      <c r="R72" s="21"/>
      <c r="S72" s="21"/>
      <c r="T72" s="21"/>
      <c r="U72" s="21"/>
      <c r="V72" s="21"/>
      <c r="W72" s="22"/>
      <c r="Z72" s="64"/>
      <c r="AA72" s="65"/>
      <c r="AB72" s="65"/>
      <c r="AC72" s="5"/>
      <c r="AD72" s="4"/>
      <c r="AE72" s="6"/>
      <c r="AF72" s="3"/>
      <c r="AG72" s="3"/>
      <c r="AH72" s="3"/>
      <c r="AI72" s="3"/>
    </row>
    <row r="73" spans="2:35" ht="21">
      <c r="B73" s="67" t="s">
        <v>39</v>
      </c>
      <c r="C73" s="68"/>
      <c r="D73" s="71" t="str">
        <f>Z12</f>
        <v>Lucca Mengão</v>
      </c>
      <c r="E73" s="72"/>
      <c r="F73" s="72"/>
      <c r="G73" s="72"/>
      <c r="H73" s="72"/>
      <c r="I73" s="72"/>
      <c r="J73" s="72"/>
      <c r="K73" s="73"/>
      <c r="L73" s="54"/>
      <c r="M73" s="51" t="s">
        <v>0</v>
      </c>
      <c r="N73" s="55"/>
      <c r="O73" s="71" t="str">
        <f>Z57</f>
        <v>Serie D 7</v>
      </c>
      <c r="P73" s="72"/>
      <c r="Q73" s="72"/>
      <c r="R73" s="72"/>
      <c r="S73" s="72"/>
      <c r="T73" s="72"/>
      <c r="U73" s="72"/>
      <c r="V73" s="72"/>
      <c r="W73" s="73"/>
      <c r="Z73" s="64"/>
      <c r="AA73" s="65"/>
      <c r="AB73" s="65"/>
      <c r="AC73" s="5"/>
      <c r="AD73" s="4"/>
      <c r="AE73" s="6"/>
      <c r="AF73" s="3"/>
      <c r="AG73" s="3"/>
      <c r="AH73" s="3"/>
      <c r="AI73" s="3"/>
    </row>
    <row r="74" spans="2:35" ht="21.75" thickBot="1">
      <c r="B74" s="69"/>
      <c r="C74" s="70"/>
      <c r="D74" s="74"/>
      <c r="E74" s="75"/>
      <c r="F74" s="75"/>
      <c r="G74" s="75"/>
      <c r="H74" s="75"/>
      <c r="I74" s="75"/>
      <c r="J74" s="75"/>
      <c r="K74" s="76"/>
      <c r="L74" s="56"/>
      <c r="M74" s="52" t="s">
        <v>0</v>
      </c>
      <c r="N74" s="57"/>
      <c r="O74" s="74"/>
      <c r="P74" s="75"/>
      <c r="Q74" s="75"/>
      <c r="R74" s="75"/>
      <c r="S74" s="75"/>
      <c r="T74" s="75"/>
      <c r="U74" s="75"/>
      <c r="V74" s="75"/>
      <c r="W74" s="76"/>
      <c r="Z74" s="64"/>
      <c r="AA74" s="65"/>
      <c r="AB74" s="65"/>
      <c r="AC74" s="5"/>
      <c r="AD74" s="4"/>
      <c r="AE74" s="6"/>
      <c r="AF74" s="3"/>
      <c r="AG74" s="3"/>
      <c r="AH74" s="3"/>
      <c r="AI74" s="3"/>
    </row>
    <row r="75" spans="2:35" ht="21.75" thickBot="1">
      <c r="B75" s="18"/>
      <c r="C75" s="19"/>
      <c r="D75" s="20"/>
      <c r="E75" s="21"/>
      <c r="F75" s="21"/>
      <c r="G75" s="21"/>
      <c r="H75" s="21"/>
      <c r="I75" s="21"/>
      <c r="J75" s="21"/>
      <c r="K75" s="21"/>
      <c r="L75" s="45" t="str">
        <f>IF(OR(L73="",N73=""),"",SUM(L73:L74))</f>
        <v/>
      </c>
      <c r="M75" s="53"/>
      <c r="N75" s="47" t="str">
        <f>IF(OR(L73="",N73=""),"",SUM(N73:N74))</f>
        <v/>
      </c>
      <c r="O75" s="21"/>
      <c r="P75" s="21"/>
      <c r="Q75" s="21"/>
      <c r="R75" s="21"/>
      <c r="S75" s="21"/>
      <c r="T75" s="21"/>
      <c r="U75" s="21"/>
      <c r="V75" s="21"/>
      <c r="W75" s="22"/>
      <c r="Z75" s="64"/>
      <c r="AA75" s="65"/>
      <c r="AB75" s="65"/>
      <c r="AC75" s="5"/>
      <c r="AD75" s="4"/>
      <c r="AE75" s="6"/>
      <c r="AF75" s="3"/>
      <c r="AG75" s="3"/>
      <c r="AH75" s="3"/>
      <c r="AI75" s="3"/>
    </row>
    <row r="76" spans="2:35" ht="21">
      <c r="B76" s="67" t="s">
        <v>40</v>
      </c>
      <c r="C76" s="68"/>
      <c r="D76" s="71" t="str">
        <f>Z8</f>
        <v>hugofluzao</v>
      </c>
      <c r="E76" s="72"/>
      <c r="F76" s="72"/>
      <c r="G76" s="72"/>
      <c r="H76" s="72"/>
      <c r="I76" s="72"/>
      <c r="J76" s="72"/>
      <c r="K76" s="73"/>
      <c r="L76" s="54"/>
      <c r="M76" s="51" t="s">
        <v>0</v>
      </c>
      <c r="N76" s="55"/>
      <c r="O76" s="71" t="str">
        <f>Z61</f>
        <v>Serie D 11</v>
      </c>
      <c r="P76" s="72"/>
      <c r="Q76" s="72"/>
      <c r="R76" s="72"/>
      <c r="S76" s="72"/>
      <c r="T76" s="72"/>
      <c r="U76" s="72"/>
      <c r="V76" s="72"/>
      <c r="W76" s="73"/>
      <c r="Z76" s="64"/>
      <c r="AA76" s="65"/>
      <c r="AB76" s="65"/>
      <c r="AC76" s="5"/>
      <c r="AD76" s="4"/>
      <c r="AE76" s="6"/>
      <c r="AF76" s="3"/>
      <c r="AG76" s="3"/>
      <c r="AH76" s="3"/>
      <c r="AI76" s="3"/>
    </row>
    <row r="77" spans="2:35" ht="21.75" thickBot="1">
      <c r="B77" s="69"/>
      <c r="C77" s="70"/>
      <c r="D77" s="74"/>
      <c r="E77" s="75"/>
      <c r="F77" s="75"/>
      <c r="G77" s="75"/>
      <c r="H77" s="75"/>
      <c r="I77" s="75"/>
      <c r="J77" s="75"/>
      <c r="K77" s="76"/>
      <c r="L77" s="56"/>
      <c r="M77" s="52" t="s">
        <v>0</v>
      </c>
      <c r="N77" s="57"/>
      <c r="O77" s="74"/>
      <c r="P77" s="75"/>
      <c r="Q77" s="75"/>
      <c r="R77" s="75"/>
      <c r="S77" s="75"/>
      <c r="T77" s="75"/>
      <c r="U77" s="75"/>
      <c r="V77" s="75"/>
      <c r="W77" s="76"/>
      <c r="Z77" s="2"/>
      <c r="AA77" s="5"/>
      <c r="AB77" s="5"/>
      <c r="AC77" s="5"/>
      <c r="AD77" s="4"/>
      <c r="AE77" s="6"/>
      <c r="AF77" s="3"/>
      <c r="AG77" s="3"/>
      <c r="AH77" s="3"/>
      <c r="AI77" s="3"/>
    </row>
    <row r="78" spans="2:35" ht="21.75" thickBot="1">
      <c r="B78" s="18"/>
      <c r="C78" s="19"/>
      <c r="D78" s="20"/>
      <c r="E78" s="21"/>
      <c r="F78" s="21"/>
      <c r="G78" s="21"/>
      <c r="H78" s="21"/>
      <c r="I78" s="21"/>
      <c r="J78" s="21"/>
      <c r="K78" s="21"/>
      <c r="L78" s="45" t="str">
        <f>IF(OR(L76="",N76=""),"",SUM(L76:L77))</f>
        <v/>
      </c>
      <c r="M78" s="53"/>
      <c r="N78" s="47" t="str">
        <f>IF(OR(L76="",N76=""),"",SUM(N76:N77))</f>
        <v/>
      </c>
      <c r="O78" s="21"/>
      <c r="P78" s="21"/>
      <c r="Q78" s="21"/>
      <c r="R78" s="21"/>
      <c r="S78" s="21"/>
      <c r="T78" s="21"/>
      <c r="U78" s="21"/>
      <c r="V78" s="21"/>
      <c r="W78" s="22"/>
      <c r="Z78" s="2"/>
      <c r="AA78" s="5"/>
      <c r="AB78" s="5"/>
      <c r="AC78" s="5"/>
      <c r="AD78" s="4"/>
      <c r="AE78" s="6"/>
      <c r="AF78" s="3"/>
      <c r="AG78" s="3"/>
      <c r="AH78" s="3"/>
      <c r="AI78" s="3"/>
    </row>
    <row r="79" spans="2:35" ht="21">
      <c r="B79" s="67" t="s">
        <v>41</v>
      </c>
      <c r="C79" s="68"/>
      <c r="D79" s="71" t="str">
        <f>Z16</f>
        <v>Barbosinhaas</v>
      </c>
      <c r="E79" s="72"/>
      <c r="F79" s="72"/>
      <c r="G79" s="72"/>
      <c r="H79" s="72"/>
      <c r="I79" s="72"/>
      <c r="J79" s="72"/>
      <c r="K79" s="73"/>
      <c r="L79" s="54"/>
      <c r="M79" s="51" t="s">
        <v>0</v>
      </c>
      <c r="N79" s="55"/>
      <c r="O79" s="71" t="str">
        <f>Z53</f>
        <v>Serie D 3</v>
      </c>
      <c r="P79" s="72"/>
      <c r="Q79" s="72"/>
      <c r="R79" s="72"/>
      <c r="S79" s="72"/>
      <c r="T79" s="72"/>
      <c r="U79" s="72"/>
      <c r="V79" s="72"/>
      <c r="W79" s="73"/>
      <c r="Z79" s="2"/>
      <c r="AA79" s="5"/>
      <c r="AB79" s="5"/>
      <c r="AC79" s="5"/>
      <c r="AD79" s="4"/>
      <c r="AE79" s="6"/>
      <c r="AF79" s="3"/>
      <c r="AG79" s="3"/>
      <c r="AH79" s="3"/>
      <c r="AI79" s="3"/>
    </row>
    <row r="80" spans="2:35" ht="21.75" thickBot="1">
      <c r="B80" s="69"/>
      <c r="C80" s="70"/>
      <c r="D80" s="74"/>
      <c r="E80" s="75"/>
      <c r="F80" s="75"/>
      <c r="G80" s="75"/>
      <c r="H80" s="75"/>
      <c r="I80" s="75"/>
      <c r="J80" s="75"/>
      <c r="K80" s="76"/>
      <c r="L80" s="56"/>
      <c r="M80" s="52" t="s">
        <v>0</v>
      </c>
      <c r="N80" s="57"/>
      <c r="O80" s="74"/>
      <c r="P80" s="75"/>
      <c r="Q80" s="75"/>
      <c r="R80" s="75"/>
      <c r="S80" s="75"/>
      <c r="T80" s="75"/>
      <c r="U80" s="75"/>
      <c r="V80" s="75"/>
      <c r="W80" s="76"/>
      <c r="Z80" s="2"/>
      <c r="AA80" s="5"/>
      <c r="AB80" s="5"/>
      <c r="AC80" s="5"/>
      <c r="AD80" s="4"/>
      <c r="AE80" s="6"/>
      <c r="AF80" s="3"/>
      <c r="AG80" s="3"/>
      <c r="AH80" s="3"/>
      <c r="AI80" s="3"/>
    </row>
    <row r="81" spans="2:35" ht="21.75" thickBot="1">
      <c r="B81" s="18"/>
      <c r="C81" s="19"/>
      <c r="D81" s="20"/>
      <c r="E81" s="21"/>
      <c r="F81" s="21"/>
      <c r="G81" s="21"/>
      <c r="H81" s="21"/>
      <c r="I81" s="21"/>
      <c r="J81" s="21"/>
      <c r="K81" s="21"/>
      <c r="L81" s="45" t="str">
        <f>IF(OR(L79="",N79=""),"",SUM(L79:L80))</f>
        <v/>
      </c>
      <c r="M81" s="53"/>
      <c r="N81" s="47" t="str">
        <f>IF(OR(L79="",N79=""),"",SUM(N79:N80))</f>
        <v/>
      </c>
      <c r="O81" s="21"/>
      <c r="P81" s="21"/>
      <c r="Q81" s="21"/>
      <c r="R81" s="21"/>
      <c r="S81" s="21"/>
      <c r="T81" s="21"/>
      <c r="U81" s="21"/>
      <c r="V81" s="21"/>
      <c r="W81" s="22"/>
      <c r="Z81" s="2"/>
      <c r="AA81" s="5"/>
      <c r="AB81" s="5"/>
      <c r="AC81" s="5"/>
      <c r="AD81" s="4"/>
      <c r="AE81" s="6"/>
      <c r="AF81" s="3"/>
      <c r="AG81" s="3"/>
      <c r="AH81" s="3"/>
      <c r="AI81" s="3"/>
    </row>
    <row r="82" spans="2:35" ht="21">
      <c r="B82" s="67" t="s">
        <v>42</v>
      </c>
      <c r="C82" s="68"/>
      <c r="D82" s="71" t="str">
        <f>Z5</f>
        <v>Casinha da Grazi</v>
      </c>
      <c r="E82" s="72"/>
      <c r="F82" s="72"/>
      <c r="G82" s="72"/>
      <c r="H82" s="72"/>
      <c r="I82" s="72"/>
      <c r="J82" s="72"/>
      <c r="K82" s="73"/>
      <c r="L82" s="54"/>
      <c r="M82" s="51" t="s">
        <v>0</v>
      </c>
      <c r="N82" s="55"/>
      <c r="O82" s="71" t="str">
        <f>Z64</f>
        <v>Serie D 14</v>
      </c>
      <c r="P82" s="72"/>
      <c r="Q82" s="72"/>
      <c r="R82" s="72"/>
      <c r="S82" s="72"/>
      <c r="T82" s="72"/>
      <c r="U82" s="72"/>
      <c r="V82" s="72"/>
      <c r="W82" s="73"/>
      <c r="Z82" s="2"/>
      <c r="AA82" s="5"/>
      <c r="AB82" s="5"/>
      <c r="AC82" s="5"/>
      <c r="AD82" s="4"/>
      <c r="AE82" s="6"/>
      <c r="AF82" s="3"/>
      <c r="AG82" s="3"/>
      <c r="AH82" s="3"/>
      <c r="AI82" s="3"/>
    </row>
    <row r="83" spans="2:35" ht="21.75" thickBot="1">
      <c r="B83" s="69"/>
      <c r="C83" s="70"/>
      <c r="D83" s="74"/>
      <c r="E83" s="75"/>
      <c r="F83" s="75"/>
      <c r="G83" s="75"/>
      <c r="H83" s="75"/>
      <c r="I83" s="75"/>
      <c r="J83" s="75"/>
      <c r="K83" s="76"/>
      <c r="L83" s="56"/>
      <c r="M83" s="52" t="s">
        <v>0</v>
      </c>
      <c r="N83" s="57"/>
      <c r="O83" s="74"/>
      <c r="P83" s="75"/>
      <c r="Q83" s="75"/>
      <c r="R83" s="75"/>
      <c r="S83" s="75"/>
      <c r="T83" s="75"/>
      <c r="U83" s="75"/>
      <c r="V83" s="75"/>
      <c r="W83" s="76"/>
      <c r="Z83" s="2"/>
      <c r="AA83" s="5"/>
      <c r="AB83" s="5"/>
      <c r="AC83" s="5"/>
      <c r="AD83" s="4"/>
      <c r="AE83" s="6"/>
      <c r="AF83" s="3"/>
      <c r="AG83" s="3"/>
      <c r="AH83" s="3"/>
      <c r="AI83" s="3"/>
    </row>
    <row r="84" spans="2:35" ht="21.75" thickBot="1">
      <c r="B84" s="18"/>
      <c r="C84" s="19"/>
      <c r="D84" s="20"/>
      <c r="E84" s="21"/>
      <c r="F84" s="21"/>
      <c r="G84" s="21"/>
      <c r="H84" s="21"/>
      <c r="I84" s="21"/>
      <c r="J84" s="21"/>
      <c r="K84" s="21"/>
      <c r="L84" s="45" t="str">
        <f>IF(OR(L82="",N82=""),"",SUM(L82:L83))</f>
        <v/>
      </c>
      <c r="M84" s="53"/>
      <c r="N84" s="47" t="str">
        <f>IF(OR(L82="",N82=""),"",SUM(N82:N83))</f>
        <v/>
      </c>
      <c r="O84" s="21"/>
      <c r="P84" s="21"/>
      <c r="Q84" s="21"/>
      <c r="R84" s="21"/>
      <c r="S84" s="21"/>
      <c r="T84" s="21"/>
      <c r="U84" s="21"/>
      <c r="V84" s="21"/>
      <c r="W84" s="22"/>
      <c r="Z84" s="2"/>
      <c r="AA84" s="5"/>
      <c r="AB84" s="5"/>
      <c r="AC84" s="5"/>
      <c r="AD84" s="4"/>
      <c r="AE84" s="6"/>
      <c r="AF84" s="3"/>
      <c r="AG84" s="3"/>
      <c r="AH84" s="3"/>
      <c r="AI84" s="3"/>
    </row>
    <row r="85" spans="2:35" ht="21">
      <c r="B85" s="67" t="s">
        <v>43</v>
      </c>
      <c r="C85" s="68"/>
      <c r="D85" s="71" t="str">
        <f>Z15</f>
        <v>ousadia e alegriaa1</v>
      </c>
      <c r="E85" s="72"/>
      <c r="F85" s="72"/>
      <c r="G85" s="72"/>
      <c r="H85" s="72"/>
      <c r="I85" s="72"/>
      <c r="J85" s="72"/>
      <c r="K85" s="73"/>
      <c r="L85" s="54"/>
      <c r="M85" s="51" t="s">
        <v>0</v>
      </c>
      <c r="N85" s="55"/>
      <c r="O85" s="71" t="str">
        <f>Z54</f>
        <v>Serie D 4</v>
      </c>
      <c r="P85" s="72"/>
      <c r="Q85" s="72"/>
      <c r="R85" s="72"/>
      <c r="S85" s="72"/>
      <c r="T85" s="72"/>
      <c r="U85" s="72"/>
      <c r="V85" s="72"/>
      <c r="W85" s="73"/>
      <c r="Z85" s="2"/>
      <c r="AA85" s="5"/>
      <c r="AB85" s="5"/>
      <c r="AC85" s="5"/>
      <c r="AD85" s="4"/>
      <c r="AE85" s="6"/>
      <c r="AF85" s="3"/>
      <c r="AG85" s="3"/>
      <c r="AH85" s="3"/>
      <c r="AI85" s="3"/>
    </row>
    <row r="86" spans="2:35" ht="21.75" thickBot="1">
      <c r="B86" s="69"/>
      <c r="C86" s="70"/>
      <c r="D86" s="74"/>
      <c r="E86" s="75"/>
      <c r="F86" s="75"/>
      <c r="G86" s="75"/>
      <c r="H86" s="75"/>
      <c r="I86" s="75"/>
      <c r="J86" s="75"/>
      <c r="K86" s="76"/>
      <c r="L86" s="56"/>
      <c r="M86" s="52" t="s">
        <v>0</v>
      </c>
      <c r="N86" s="57"/>
      <c r="O86" s="74"/>
      <c r="P86" s="75"/>
      <c r="Q86" s="75"/>
      <c r="R86" s="75"/>
      <c r="S86" s="75"/>
      <c r="T86" s="75"/>
      <c r="U86" s="75"/>
      <c r="V86" s="75"/>
      <c r="W86" s="76"/>
      <c r="Z86" s="2"/>
      <c r="AA86" s="5"/>
      <c r="AB86" s="5"/>
      <c r="AC86" s="5"/>
      <c r="AD86" s="4"/>
      <c r="AE86" s="6"/>
      <c r="AF86" s="3"/>
      <c r="AG86" s="3"/>
      <c r="AH86" s="3"/>
      <c r="AI86" s="3"/>
    </row>
    <row r="87" spans="2:35" ht="21.75" thickBot="1">
      <c r="B87" s="18"/>
      <c r="C87" s="19"/>
      <c r="D87" s="20"/>
      <c r="E87" s="21"/>
      <c r="F87" s="21"/>
      <c r="G87" s="21"/>
      <c r="H87" s="21"/>
      <c r="I87" s="21"/>
      <c r="J87" s="21"/>
      <c r="K87" s="21"/>
      <c r="L87" s="45" t="str">
        <f>IF(OR(L85="",N85=""),"",SUM(L85:L86))</f>
        <v/>
      </c>
      <c r="M87" s="53"/>
      <c r="N87" s="47" t="str">
        <f>IF(OR(L85="",N85=""),"",SUM(N85:N86))</f>
        <v/>
      </c>
      <c r="O87" s="21"/>
      <c r="P87" s="21"/>
      <c r="Q87" s="21"/>
      <c r="R87" s="21"/>
      <c r="S87" s="21"/>
      <c r="T87" s="21"/>
      <c r="U87" s="21"/>
      <c r="V87" s="21"/>
      <c r="W87" s="22"/>
      <c r="Z87" s="2"/>
      <c r="AA87" s="5"/>
      <c r="AB87" s="5"/>
      <c r="AC87" s="5"/>
      <c r="AD87" s="4"/>
      <c r="AE87" s="6"/>
      <c r="AF87" s="3"/>
      <c r="AG87" s="3"/>
      <c r="AH87" s="3"/>
      <c r="AI87" s="3"/>
    </row>
    <row r="88" spans="2:35" ht="21">
      <c r="B88" s="67" t="s">
        <v>44</v>
      </c>
      <c r="C88" s="68"/>
      <c r="D88" s="71" t="str">
        <f>Z9</f>
        <v>TriangagemFC</v>
      </c>
      <c r="E88" s="72"/>
      <c r="F88" s="72"/>
      <c r="G88" s="72"/>
      <c r="H88" s="72"/>
      <c r="I88" s="72"/>
      <c r="J88" s="72"/>
      <c r="K88" s="73"/>
      <c r="L88" s="54"/>
      <c r="M88" s="51" t="s">
        <v>0</v>
      </c>
      <c r="N88" s="55"/>
      <c r="O88" s="71" t="str">
        <f>Z60</f>
        <v>Serie D 10</v>
      </c>
      <c r="P88" s="72"/>
      <c r="Q88" s="72"/>
      <c r="R88" s="72"/>
      <c r="S88" s="72"/>
      <c r="T88" s="72"/>
      <c r="U88" s="72"/>
      <c r="V88" s="72"/>
      <c r="W88" s="73"/>
      <c r="Z88" s="2"/>
      <c r="AA88" s="5"/>
      <c r="AB88" s="5"/>
      <c r="AC88" s="5"/>
      <c r="AD88" s="4"/>
      <c r="AE88" s="6"/>
      <c r="AF88" s="3"/>
      <c r="AG88" s="3"/>
      <c r="AH88" s="3"/>
      <c r="AI88" s="3"/>
    </row>
    <row r="89" spans="2:35" ht="21.75" thickBot="1">
      <c r="B89" s="69"/>
      <c r="C89" s="70"/>
      <c r="D89" s="74"/>
      <c r="E89" s="75"/>
      <c r="F89" s="75"/>
      <c r="G89" s="75"/>
      <c r="H89" s="75"/>
      <c r="I89" s="75"/>
      <c r="J89" s="75"/>
      <c r="K89" s="76"/>
      <c r="L89" s="56"/>
      <c r="M89" s="52" t="s">
        <v>0</v>
      </c>
      <c r="N89" s="57"/>
      <c r="O89" s="74"/>
      <c r="P89" s="75"/>
      <c r="Q89" s="75"/>
      <c r="R89" s="75"/>
      <c r="S89" s="75"/>
      <c r="T89" s="75"/>
      <c r="U89" s="75"/>
      <c r="V89" s="75"/>
      <c r="W89" s="76"/>
      <c r="Z89" s="2"/>
      <c r="AA89" s="5"/>
      <c r="AB89" s="5"/>
      <c r="AC89" s="5"/>
      <c r="AD89" s="4"/>
      <c r="AE89" s="6"/>
      <c r="AF89" s="3"/>
      <c r="AG89" s="3"/>
      <c r="AH89" s="3"/>
      <c r="AI89" s="3"/>
    </row>
    <row r="90" spans="2:35" ht="21.75" thickBot="1">
      <c r="B90" s="18"/>
      <c r="C90" s="19"/>
      <c r="D90" s="20"/>
      <c r="E90" s="21"/>
      <c r="F90" s="21"/>
      <c r="G90" s="21"/>
      <c r="H90" s="21"/>
      <c r="I90" s="21"/>
      <c r="J90" s="21"/>
      <c r="K90" s="21"/>
      <c r="L90" s="45" t="str">
        <f>IF(OR(L88="",N88=""),"",SUM(L88:L89))</f>
        <v/>
      </c>
      <c r="M90" s="53"/>
      <c r="N90" s="47" t="str">
        <f>IF(OR(L88="",N88=""),"",SUM(N88:N89))</f>
        <v/>
      </c>
      <c r="O90" s="21"/>
      <c r="P90" s="21"/>
      <c r="Q90" s="21"/>
      <c r="R90" s="21"/>
      <c r="S90" s="21"/>
      <c r="T90" s="21"/>
      <c r="U90" s="21"/>
      <c r="V90" s="21"/>
      <c r="W90" s="22"/>
      <c r="Z90" s="2"/>
      <c r="AA90" s="5"/>
      <c r="AB90" s="5"/>
      <c r="AC90" s="5"/>
      <c r="AD90" s="4"/>
      <c r="AE90" s="6"/>
      <c r="AF90" s="3"/>
      <c r="AG90" s="3"/>
      <c r="AH90" s="3"/>
      <c r="AI90" s="3"/>
    </row>
    <row r="91" spans="2:35" ht="21">
      <c r="B91" s="67" t="s">
        <v>45</v>
      </c>
      <c r="C91" s="68"/>
      <c r="D91" s="71" t="str">
        <f>Z11</f>
        <v>VivaCR.FC</v>
      </c>
      <c r="E91" s="72"/>
      <c r="F91" s="72"/>
      <c r="G91" s="72"/>
      <c r="H91" s="72"/>
      <c r="I91" s="72"/>
      <c r="J91" s="72"/>
      <c r="K91" s="73"/>
      <c r="L91" s="54"/>
      <c r="M91" s="51" t="s">
        <v>0</v>
      </c>
      <c r="N91" s="55"/>
      <c r="O91" s="71" t="str">
        <f>Z58</f>
        <v>Serie D 8</v>
      </c>
      <c r="P91" s="72"/>
      <c r="Q91" s="72"/>
      <c r="R91" s="72"/>
      <c r="S91" s="72"/>
      <c r="T91" s="72"/>
      <c r="U91" s="72"/>
      <c r="V91" s="72"/>
      <c r="W91" s="73"/>
      <c r="Z91" s="2"/>
      <c r="AA91" s="5"/>
      <c r="AB91" s="5"/>
      <c r="AC91" s="5"/>
      <c r="AD91" s="4"/>
      <c r="AE91" s="6"/>
      <c r="AF91" s="3"/>
      <c r="AG91" s="3"/>
      <c r="AH91" s="3"/>
      <c r="AI91" s="3"/>
    </row>
    <row r="92" spans="2:35" ht="21.75" thickBot="1">
      <c r="B92" s="69"/>
      <c r="C92" s="70"/>
      <c r="D92" s="74"/>
      <c r="E92" s="75"/>
      <c r="F92" s="75"/>
      <c r="G92" s="75"/>
      <c r="H92" s="75"/>
      <c r="I92" s="75"/>
      <c r="J92" s="75"/>
      <c r="K92" s="76"/>
      <c r="L92" s="56"/>
      <c r="M92" s="52" t="s">
        <v>0</v>
      </c>
      <c r="N92" s="57"/>
      <c r="O92" s="74"/>
      <c r="P92" s="75"/>
      <c r="Q92" s="75"/>
      <c r="R92" s="75"/>
      <c r="S92" s="75"/>
      <c r="T92" s="75"/>
      <c r="U92" s="75"/>
      <c r="V92" s="75"/>
      <c r="W92" s="76"/>
      <c r="Z92" s="2"/>
      <c r="AA92" s="5"/>
      <c r="AB92" s="5"/>
      <c r="AC92" s="5"/>
      <c r="AD92" s="4"/>
      <c r="AE92" s="6"/>
      <c r="AF92" s="3"/>
      <c r="AG92" s="3"/>
      <c r="AH92" s="3"/>
      <c r="AI92" s="3"/>
    </row>
    <row r="93" spans="2:35" ht="21.75" thickBot="1">
      <c r="B93" s="18"/>
      <c r="C93" s="19"/>
      <c r="D93" s="20"/>
      <c r="E93" s="21"/>
      <c r="F93" s="21"/>
      <c r="G93" s="21"/>
      <c r="H93" s="21"/>
      <c r="I93" s="21"/>
      <c r="J93" s="21"/>
      <c r="K93" s="21"/>
      <c r="L93" s="45" t="str">
        <f>IF(OR(L91="",N91=""),"",SUM(L91:L92))</f>
        <v/>
      </c>
      <c r="M93" s="53"/>
      <c r="N93" s="47" t="str">
        <f>IF(OR(L91="",N91=""),"",SUM(N91:N92))</f>
        <v/>
      </c>
      <c r="O93" s="21"/>
      <c r="P93" s="21"/>
      <c r="Q93" s="21"/>
      <c r="R93" s="21"/>
      <c r="S93" s="21"/>
      <c r="T93" s="21"/>
      <c r="U93" s="21"/>
      <c r="V93" s="21"/>
      <c r="W93" s="22"/>
      <c r="Z93" s="2"/>
      <c r="AA93" s="5"/>
      <c r="AB93" s="5"/>
      <c r="AC93" s="5"/>
      <c r="AD93" s="4"/>
      <c r="AE93" s="6"/>
      <c r="AF93" s="3"/>
      <c r="AG93" s="3"/>
      <c r="AH93" s="3"/>
      <c r="AI93" s="3"/>
    </row>
    <row r="94" spans="2:35" ht="21">
      <c r="B94" s="67" t="s">
        <v>46</v>
      </c>
      <c r="C94" s="68"/>
      <c r="D94" s="71" t="str">
        <f>Z7</f>
        <v>Us Karas</v>
      </c>
      <c r="E94" s="72"/>
      <c r="F94" s="72"/>
      <c r="G94" s="72"/>
      <c r="H94" s="72"/>
      <c r="I94" s="72"/>
      <c r="J94" s="72"/>
      <c r="K94" s="73"/>
      <c r="L94" s="54"/>
      <c r="M94" s="51" t="s">
        <v>0</v>
      </c>
      <c r="N94" s="55"/>
      <c r="O94" s="71" t="str">
        <f>Z62</f>
        <v>Serie D 12</v>
      </c>
      <c r="P94" s="72"/>
      <c r="Q94" s="72"/>
      <c r="R94" s="72"/>
      <c r="S94" s="72"/>
      <c r="T94" s="72"/>
      <c r="U94" s="72"/>
      <c r="V94" s="72"/>
      <c r="W94" s="73"/>
      <c r="Z94" s="2"/>
      <c r="AA94" s="5"/>
      <c r="AB94" s="5"/>
      <c r="AC94" s="5"/>
      <c r="AD94" s="4"/>
      <c r="AE94" s="6"/>
      <c r="AF94" s="3"/>
      <c r="AG94" s="3"/>
      <c r="AH94" s="3"/>
      <c r="AI94" s="3"/>
    </row>
    <row r="95" spans="2:35" ht="21.75" thickBot="1">
      <c r="B95" s="69"/>
      <c r="C95" s="70"/>
      <c r="D95" s="74"/>
      <c r="E95" s="75"/>
      <c r="F95" s="75"/>
      <c r="G95" s="75"/>
      <c r="H95" s="75"/>
      <c r="I95" s="75"/>
      <c r="J95" s="75"/>
      <c r="K95" s="76"/>
      <c r="L95" s="56"/>
      <c r="M95" s="52" t="s">
        <v>0</v>
      </c>
      <c r="N95" s="57"/>
      <c r="O95" s="74"/>
      <c r="P95" s="75"/>
      <c r="Q95" s="75"/>
      <c r="R95" s="75"/>
      <c r="S95" s="75"/>
      <c r="T95" s="75"/>
      <c r="U95" s="75"/>
      <c r="V95" s="75"/>
      <c r="W95" s="76"/>
      <c r="Z95" s="2"/>
      <c r="AA95" s="5"/>
      <c r="AB95" s="5"/>
      <c r="AC95" s="5"/>
      <c r="AD95" s="4"/>
      <c r="AE95" s="6"/>
      <c r="AF95" s="3"/>
      <c r="AG95" s="3"/>
      <c r="AH95" s="3"/>
      <c r="AI95" s="3"/>
    </row>
    <row r="96" spans="2:35" ht="21.75" thickBot="1">
      <c r="B96" s="18"/>
      <c r="C96" s="19"/>
      <c r="D96" s="20"/>
      <c r="E96" s="21"/>
      <c r="F96" s="21"/>
      <c r="G96" s="21"/>
      <c r="H96" s="21"/>
      <c r="I96" s="21"/>
      <c r="J96" s="21"/>
      <c r="K96" s="21"/>
      <c r="L96" s="45" t="str">
        <f>IF(OR(L94="",N94=""),"",SUM(L94:L95))</f>
        <v/>
      </c>
      <c r="M96" s="53"/>
      <c r="N96" s="47" t="str">
        <f>IF(OR(L94="",N94=""),"",SUM(N94:N95))</f>
        <v/>
      </c>
      <c r="O96" s="21"/>
      <c r="P96" s="21"/>
      <c r="Q96" s="21"/>
      <c r="R96" s="21"/>
      <c r="S96" s="21"/>
      <c r="T96" s="21"/>
      <c r="U96" s="21"/>
      <c r="V96" s="21"/>
      <c r="W96" s="22"/>
      <c r="Z96" s="2"/>
      <c r="AA96" s="5"/>
      <c r="AB96" s="5"/>
      <c r="AC96" s="5"/>
      <c r="AD96" s="4"/>
      <c r="AE96" s="6"/>
      <c r="AF96" s="3"/>
      <c r="AG96" s="3"/>
      <c r="AH96" s="3"/>
      <c r="AI96" s="3"/>
    </row>
    <row r="97" spans="2:35" ht="21">
      <c r="B97" s="67" t="s">
        <v>47</v>
      </c>
      <c r="C97" s="68"/>
      <c r="D97" s="71" t="str">
        <f>Z13</f>
        <v>Driblador F.C</v>
      </c>
      <c r="E97" s="72"/>
      <c r="F97" s="72"/>
      <c r="G97" s="72"/>
      <c r="H97" s="72"/>
      <c r="I97" s="72"/>
      <c r="J97" s="72"/>
      <c r="K97" s="73"/>
      <c r="L97" s="54"/>
      <c r="M97" s="51" t="s">
        <v>0</v>
      </c>
      <c r="N97" s="55"/>
      <c r="O97" s="71" t="str">
        <f>Z56</f>
        <v>Serie D 6</v>
      </c>
      <c r="P97" s="72"/>
      <c r="Q97" s="72"/>
      <c r="R97" s="72"/>
      <c r="S97" s="72"/>
      <c r="T97" s="72"/>
      <c r="U97" s="72"/>
      <c r="V97" s="72"/>
      <c r="W97" s="73"/>
      <c r="Z97" s="2"/>
      <c r="AA97" s="5"/>
      <c r="AB97" s="5"/>
      <c r="AC97" s="5"/>
      <c r="AD97" s="4"/>
      <c r="AE97" s="6"/>
      <c r="AF97" s="3"/>
      <c r="AG97" s="3"/>
      <c r="AH97" s="3"/>
      <c r="AI97" s="3"/>
    </row>
    <row r="98" spans="2:35" ht="21.75" thickBot="1">
      <c r="B98" s="69"/>
      <c r="C98" s="70"/>
      <c r="D98" s="74"/>
      <c r="E98" s="75"/>
      <c r="F98" s="75"/>
      <c r="G98" s="75"/>
      <c r="H98" s="75"/>
      <c r="I98" s="75"/>
      <c r="J98" s="75"/>
      <c r="K98" s="76"/>
      <c r="L98" s="56"/>
      <c r="M98" s="52" t="s">
        <v>0</v>
      </c>
      <c r="N98" s="57"/>
      <c r="O98" s="74"/>
      <c r="P98" s="75"/>
      <c r="Q98" s="75"/>
      <c r="R98" s="75"/>
      <c r="S98" s="75"/>
      <c r="T98" s="75"/>
      <c r="U98" s="75"/>
      <c r="V98" s="75"/>
      <c r="W98" s="76"/>
      <c r="Z98" s="2"/>
      <c r="AA98" s="5"/>
      <c r="AB98" s="5"/>
      <c r="AC98" s="5"/>
      <c r="AD98" s="4"/>
      <c r="AE98" s="6"/>
      <c r="AF98" s="3"/>
      <c r="AG98" s="3"/>
      <c r="AH98" s="3"/>
      <c r="AI98" s="3"/>
    </row>
    <row r="99" spans="2:35" ht="21.75" thickBot="1">
      <c r="B99" s="18"/>
      <c r="C99" s="19"/>
      <c r="D99" s="20"/>
      <c r="E99" s="21"/>
      <c r="F99" s="21"/>
      <c r="G99" s="21"/>
      <c r="H99" s="21"/>
      <c r="I99" s="21"/>
      <c r="J99" s="21"/>
      <c r="K99" s="21"/>
      <c r="L99" s="45" t="str">
        <f>IF(OR(L97="",N97=""),"",SUM(L97:L98))</f>
        <v/>
      </c>
      <c r="M99" s="53"/>
      <c r="N99" s="47" t="str">
        <f>IF(OR(L97="",N97=""),"",SUM(N97:N98))</f>
        <v/>
      </c>
      <c r="O99" s="21"/>
      <c r="P99" s="21"/>
      <c r="Q99" s="21"/>
      <c r="R99" s="21"/>
      <c r="S99" s="21"/>
      <c r="T99" s="21"/>
      <c r="U99" s="21"/>
      <c r="V99" s="21"/>
      <c r="W99" s="22"/>
      <c r="Z99" s="2"/>
      <c r="AA99" s="5"/>
      <c r="AB99" s="5"/>
      <c r="AC99" s="5"/>
      <c r="AD99" s="4"/>
      <c r="AE99" s="6"/>
      <c r="AF99" s="3"/>
      <c r="AG99" s="3"/>
      <c r="AH99" s="3"/>
      <c r="AI99" s="3"/>
    </row>
    <row r="100" spans="2:35" ht="21">
      <c r="B100" s="67" t="s">
        <v>48</v>
      </c>
      <c r="C100" s="68"/>
      <c r="D100" s="71" t="str">
        <f>Z4</f>
        <v>BFR Igor Costa</v>
      </c>
      <c r="E100" s="72"/>
      <c r="F100" s="72"/>
      <c r="G100" s="72"/>
      <c r="H100" s="72"/>
      <c r="I100" s="72"/>
      <c r="J100" s="72"/>
      <c r="K100" s="73"/>
      <c r="L100" s="54"/>
      <c r="M100" s="51" t="s">
        <v>0</v>
      </c>
      <c r="N100" s="55"/>
      <c r="O100" s="71" t="str">
        <f>Z65</f>
        <v>Serie D 15</v>
      </c>
      <c r="P100" s="72"/>
      <c r="Q100" s="72"/>
      <c r="R100" s="72"/>
      <c r="S100" s="72"/>
      <c r="T100" s="72"/>
      <c r="U100" s="72"/>
      <c r="V100" s="72"/>
      <c r="W100" s="73"/>
      <c r="Z100" s="2"/>
      <c r="AA100" s="5"/>
      <c r="AB100" s="5"/>
      <c r="AC100" s="5"/>
      <c r="AD100" s="4"/>
      <c r="AE100" s="6"/>
      <c r="AF100" s="3"/>
      <c r="AG100" s="3"/>
      <c r="AH100" s="3"/>
      <c r="AI100" s="3"/>
    </row>
    <row r="101" spans="2:35" ht="21.75" thickBot="1">
      <c r="B101" s="69"/>
      <c r="C101" s="70"/>
      <c r="D101" s="74"/>
      <c r="E101" s="75"/>
      <c r="F101" s="75"/>
      <c r="G101" s="75"/>
      <c r="H101" s="75"/>
      <c r="I101" s="75"/>
      <c r="J101" s="75"/>
      <c r="K101" s="76"/>
      <c r="L101" s="56"/>
      <c r="M101" s="52" t="s">
        <v>0</v>
      </c>
      <c r="N101" s="57"/>
      <c r="O101" s="74"/>
      <c r="P101" s="75"/>
      <c r="Q101" s="75"/>
      <c r="R101" s="75"/>
      <c r="S101" s="75"/>
      <c r="T101" s="75"/>
      <c r="U101" s="75"/>
      <c r="V101" s="75"/>
      <c r="W101" s="76"/>
      <c r="Z101" s="2"/>
      <c r="AA101" s="5"/>
      <c r="AB101" s="5"/>
      <c r="AC101" s="5"/>
      <c r="AD101" s="4"/>
      <c r="AE101" s="6"/>
      <c r="AF101" s="3"/>
      <c r="AG101" s="3"/>
      <c r="AH101" s="3"/>
      <c r="AI101" s="3"/>
    </row>
    <row r="102" spans="2:35" ht="21.75" thickBot="1">
      <c r="B102" s="18"/>
      <c r="C102" s="19"/>
      <c r="D102" s="20"/>
      <c r="E102" s="21"/>
      <c r="F102" s="21"/>
      <c r="G102" s="21"/>
      <c r="H102" s="21"/>
      <c r="I102" s="21"/>
      <c r="J102" s="21"/>
      <c r="K102" s="21"/>
      <c r="L102" s="45" t="str">
        <f>IF(OR(L100="",N100=""),"",SUM(L100:L101))</f>
        <v/>
      </c>
      <c r="M102" s="53"/>
      <c r="N102" s="47" t="str">
        <f>IF(OR(L100="",N100=""),"",SUM(N100:N101))</f>
        <v/>
      </c>
      <c r="O102" s="21"/>
      <c r="P102" s="21"/>
      <c r="Q102" s="21"/>
      <c r="R102" s="21"/>
      <c r="S102" s="21"/>
      <c r="T102" s="21"/>
      <c r="U102" s="21"/>
      <c r="V102" s="21"/>
      <c r="W102" s="22"/>
      <c r="Z102" s="2"/>
      <c r="AA102" s="5"/>
      <c r="AB102" s="5"/>
      <c r="AC102" s="5"/>
      <c r="AD102" s="4"/>
      <c r="AE102" s="6"/>
      <c r="AF102" s="3"/>
      <c r="AG102" s="3"/>
      <c r="AH102" s="3"/>
      <c r="AI102" s="3"/>
    </row>
    <row r="103" spans="2:35" ht="21">
      <c r="B103" s="67" t="s">
        <v>49</v>
      </c>
      <c r="C103" s="68"/>
      <c r="D103" s="71" t="str">
        <f>Z17</f>
        <v>Grajaú F.C.</v>
      </c>
      <c r="E103" s="72"/>
      <c r="F103" s="72"/>
      <c r="G103" s="72"/>
      <c r="H103" s="72"/>
      <c r="I103" s="72"/>
      <c r="J103" s="72"/>
      <c r="K103" s="73"/>
      <c r="L103" s="54"/>
      <c r="M103" s="51" t="s">
        <v>0</v>
      </c>
      <c r="N103" s="55"/>
      <c r="O103" s="71" t="str">
        <f>Z52</f>
        <v>Serie D 2</v>
      </c>
      <c r="P103" s="72"/>
      <c r="Q103" s="72"/>
      <c r="R103" s="72"/>
      <c r="S103" s="72"/>
      <c r="T103" s="72"/>
      <c r="U103" s="72"/>
      <c r="V103" s="72"/>
      <c r="W103" s="73"/>
      <c r="Z103" s="2"/>
      <c r="AA103" s="5"/>
      <c r="AB103" s="5"/>
      <c r="AC103" s="5"/>
      <c r="AD103" s="4"/>
      <c r="AE103" s="6"/>
      <c r="AF103" s="3"/>
      <c r="AG103" s="3"/>
      <c r="AH103" s="3"/>
      <c r="AI103" s="3"/>
    </row>
    <row r="104" spans="2:35" ht="21.75" thickBot="1">
      <c r="B104" s="69"/>
      <c r="C104" s="70"/>
      <c r="D104" s="74"/>
      <c r="E104" s="75"/>
      <c r="F104" s="75"/>
      <c r="G104" s="75"/>
      <c r="H104" s="75"/>
      <c r="I104" s="75"/>
      <c r="J104" s="75"/>
      <c r="K104" s="76"/>
      <c r="L104" s="56"/>
      <c r="M104" s="52" t="s">
        <v>0</v>
      </c>
      <c r="N104" s="57"/>
      <c r="O104" s="74"/>
      <c r="P104" s="75"/>
      <c r="Q104" s="75"/>
      <c r="R104" s="75"/>
      <c r="S104" s="75"/>
      <c r="T104" s="75"/>
      <c r="U104" s="75"/>
      <c r="V104" s="75"/>
      <c r="W104" s="76"/>
      <c r="Z104" s="2"/>
      <c r="AA104" s="5"/>
      <c r="AB104" s="5"/>
      <c r="AC104" s="5"/>
      <c r="AD104" s="4"/>
      <c r="AE104" s="6"/>
      <c r="AF104" s="3"/>
      <c r="AG104" s="3"/>
      <c r="AH104" s="3"/>
      <c r="AI104" s="3"/>
    </row>
    <row r="105" spans="2:35" ht="21.75" thickBot="1">
      <c r="B105" s="18"/>
      <c r="C105" s="19"/>
      <c r="D105" s="20"/>
      <c r="E105" s="21"/>
      <c r="F105" s="21"/>
      <c r="G105" s="21"/>
      <c r="H105" s="21"/>
      <c r="I105" s="21"/>
      <c r="J105" s="21"/>
      <c r="K105" s="21"/>
      <c r="L105" s="45" t="str">
        <f>IF(OR(L103="",N103=""),"",SUM(L103:L104))</f>
        <v/>
      </c>
      <c r="M105" s="53"/>
      <c r="N105" s="47" t="str">
        <f>IF(OR(L103="",N103=""),"",SUM(N103:N104))</f>
        <v/>
      </c>
      <c r="O105" s="21"/>
      <c r="P105" s="21"/>
      <c r="Q105" s="21"/>
      <c r="R105" s="21"/>
      <c r="S105" s="21"/>
      <c r="T105" s="21"/>
      <c r="U105" s="21"/>
      <c r="V105" s="21"/>
      <c r="W105" s="22"/>
      <c r="Z105" s="2"/>
      <c r="AA105" s="5"/>
      <c r="AB105" s="5"/>
      <c r="AC105" s="5"/>
      <c r="AD105" s="4"/>
      <c r="AE105" s="6"/>
      <c r="AF105" s="3"/>
      <c r="AG105" s="3"/>
      <c r="AH105" s="3"/>
      <c r="AI105" s="3"/>
    </row>
    <row r="106" spans="2:35">
      <c r="B106" s="94" t="s">
        <v>18</v>
      </c>
      <c r="C106" s="95"/>
      <c r="D106" s="95"/>
      <c r="E106" s="95"/>
      <c r="F106" s="95"/>
      <c r="G106" s="95"/>
      <c r="H106" s="95"/>
      <c r="I106" s="95"/>
      <c r="J106" s="95"/>
      <c r="K106" s="95"/>
      <c r="L106" s="95"/>
      <c r="M106" s="95"/>
      <c r="N106" s="95"/>
      <c r="O106" s="95"/>
      <c r="P106" s="95"/>
      <c r="Q106" s="95"/>
      <c r="R106" s="95"/>
      <c r="S106" s="95"/>
      <c r="T106" s="95"/>
      <c r="U106" s="95"/>
      <c r="V106" s="95"/>
      <c r="W106" s="96"/>
      <c r="AA106" s="6"/>
      <c r="AB106" s="6"/>
      <c r="AC106" s="6"/>
      <c r="AD106" s="2"/>
      <c r="AE106" s="6"/>
      <c r="AF106" s="3"/>
      <c r="AG106" s="3"/>
      <c r="AH106" s="3"/>
      <c r="AI106" s="3"/>
    </row>
    <row r="107" spans="2:35" ht="15.75" thickBot="1">
      <c r="B107" s="97"/>
      <c r="C107" s="98"/>
      <c r="D107" s="98"/>
      <c r="E107" s="98"/>
      <c r="F107" s="98"/>
      <c r="G107" s="98"/>
      <c r="H107" s="98"/>
      <c r="I107" s="98"/>
      <c r="J107" s="98"/>
      <c r="K107" s="98"/>
      <c r="L107" s="98"/>
      <c r="M107" s="98"/>
      <c r="N107" s="98"/>
      <c r="O107" s="98"/>
      <c r="P107" s="98"/>
      <c r="Q107" s="98"/>
      <c r="R107" s="98"/>
      <c r="S107" s="98"/>
      <c r="T107" s="98"/>
      <c r="U107" s="98"/>
      <c r="V107" s="98"/>
      <c r="W107" s="99"/>
      <c r="AA107" s="6"/>
      <c r="AB107" s="6"/>
      <c r="AC107" s="6"/>
      <c r="AD107" s="2"/>
      <c r="AE107" s="6"/>
      <c r="AF107" s="3"/>
      <c r="AG107" s="3"/>
      <c r="AH107" s="3"/>
      <c r="AI107" s="3"/>
    </row>
    <row r="108" spans="2:35" ht="15.75" thickBot="1">
      <c r="AA108" s="6"/>
      <c r="AB108" s="6"/>
      <c r="AC108" s="6"/>
      <c r="AD108" s="2"/>
      <c r="AE108" s="6"/>
      <c r="AF108" s="3"/>
      <c r="AG108" s="3"/>
      <c r="AH108" s="3"/>
      <c r="AI108" s="3"/>
    </row>
    <row r="109" spans="2:35" ht="15" customHeight="1">
      <c r="B109" s="7"/>
      <c r="C109" s="8"/>
      <c r="D109" s="8"/>
      <c r="E109" s="8"/>
      <c r="F109" s="8"/>
      <c r="G109" s="8"/>
      <c r="H109" s="8"/>
      <c r="I109" s="8"/>
      <c r="J109" s="106" t="s">
        <v>67</v>
      </c>
      <c r="K109" s="107"/>
      <c r="L109" s="107"/>
      <c r="M109" s="107"/>
      <c r="N109" s="107"/>
      <c r="O109" s="107"/>
      <c r="P109" s="108"/>
      <c r="Q109" s="8"/>
      <c r="R109" s="8"/>
      <c r="S109" s="8"/>
      <c r="T109" s="8"/>
      <c r="U109" s="8"/>
      <c r="V109" s="8"/>
      <c r="W109" s="9"/>
      <c r="AA109" s="6"/>
      <c r="AB109" s="6"/>
      <c r="AC109" s="6"/>
      <c r="AD109" s="2"/>
      <c r="AE109" s="6"/>
      <c r="AF109" s="3"/>
      <c r="AG109" s="3"/>
      <c r="AH109" s="3"/>
      <c r="AI109" s="3"/>
    </row>
    <row r="110" spans="2:35" ht="18" customHeight="1" thickBot="1">
      <c r="B110" s="10"/>
      <c r="C110" s="11"/>
      <c r="D110" s="11"/>
      <c r="E110" s="11"/>
      <c r="F110" s="11"/>
      <c r="G110" s="11"/>
      <c r="H110" s="11"/>
      <c r="I110" s="11"/>
      <c r="J110" s="103"/>
      <c r="K110" s="104"/>
      <c r="L110" s="104"/>
      <c r="M110" s="104"/>
      <c r="N110" s="104"/>
      <c r="O110" s="104"/>
      <c r="P110" s="105"/>
      <c r="Q110" s="11"/>
      <c r="R110" s="11"/>
      <c r="S110" s="11"/>
      <c r="T110" s="11"/>
      <c r="U110" s="11"/>
      <c r="V110" s="11"/>
      <c r="W110" s="12"/>
      <c r="AA110" s="6"/>
      <c r="AB110" s="6"/>
      <c r="AC110" s="6"/>
      <c r="AD110" s="2"/>
      <c r="AE110" s="6"/>
      <c r="AF110" s="3"/>
      <c r="AG110" s="3"/>
      <c r="AH110" s="3"/>
      <c r="AI110" s="3"/>
    </row>
    <row r="111" spans="2:35" ht="21">
      <c r="B111" s="67" t="s">
        <v>50</v>
      </c>
      <c r="C111" s="92"/>
      <c r="D111" s="71" t="str">
        <f>IF(OR(L12="",N12=""),"vencedor J01",IF(L12&gt;N12,D10,O10))</f>
        <v>vencedor J01</v>
      </c>
      <c r="E111" s="72"/>
      <c r="F111" s="72"/>
      <c r="G111" s="72"/>
      <c r="H111" s="72"/>
      <c r="I111" s="72"/>
      <c r="J111" s="72"/>
      <c r="K111" s="73"/>
      <c r="L111" s="54"/>
      <c r="M111" s="51" t="s">
        <v>0</v>
      </c>
      <c r="N111" s="55"/>
      <c r="O111" s="71" t="str">
        <f>IF(OR(L15="",N15=""),"vencedor J02",IF(L15&gt;N15,D13,O13))</f>
        <v>vencedor J02</v>
      </c>
      <c r="P111" s="72"/>
      <c r="Q111" s="72"/>
      <c r="R111" s="72"/>
      <c r="S111" s="72"/>
      <c r="T111" s="72"/>
      <c r="U111" s="72"/>
      <c r="V111" s="72"/>
      <c r="W111" s="73"/>
      <c r="AA111" s="6"/>
      <c r="AB111" s="6"/>
      <c r="AC111" s="6"/>
      <c r="AD111" s="2"/>
      <c r="AE111" s="6"/>
      <c r="AF111" s="3"/>
      <c r="AG111" s="3"/>
      <c r="AH111" s="3"/>
      <c r="AI111" s="3"/>
    </row>
    <row r="112" spans="2:35" ht="21.75" thickBot="1">
      <c r="B112" s="69"/>
      <c r="C112" s="93"/>
      <c r="D112" s="74"/>
      <c r="E112" s="75"/>
      <c r="F112" s="75"/>
      <c r="G112" s="75"/>
      <c r="H112" s="75"/>
      <c r="I112" s="75"/>
      <c r="J112" s="75"/>
      <c r="K112" s="76"/>
      <c r="L112" s="43"/>
      <c r="M112" s="44" t="s">
        <v>0</v>
      </c>
      <c r="N112" s="46"/>
      <c r="O112" s="74"/>
      <c r="P112" s="75"/>
      <c r="Q112" s="75"/>
      <c r="R112" s="75"/>
      <c r="S112" s="75"/>
      <c r="T112" s="75"/>
      <c r="U112" s="75"/>
      <c r="V112" s="75"/>
      <c r="W112" s="76"/>
      <c r="AA112" s="6"/>
      <c r="AB112" s="6"/>
      <c r="AC112" s="6"/>
      <c r="AD112" s="2"/>
      <c r="AE112" s="6"/>
      <c r="AF112" s="3"/>
      <c r="AG112" s="3"/>
      <c r="AH112" s="3"/>
      <c r="AI112" s="3"/>
    </row>
    <row r="113" spans="2:35" ht="15" customHeight="1" thickBot="1">
      <c r="B113" s="16"/>
      <c r="C113" s="17"/>
      <c r="D113" s="58"/>
      <c r="E113" s="59"/>
      <c r="F113" s="59"/>
      <c r="G113" s="59"/>
      <c r="H113" s="59"/>
      <c r="I113" s="59"/>
      <c r="J113" s="59"/>
      <c r="K113" s="60"/>
      <c r="L113" s="43" t="str">
        <f>IF(OR(L111="",N111=""),"",SUM(L111:L112))</f>
        <v/>
      </c>
      <c r="M113" s="44"/>
      <c r="N113" s="46" t="str">
        <f>IF(OR(N111="",L111=""),"",SUM(N111:N112))</f>
        <v/>
      </c>
      <c r="O113" s="58"/>
      <c r="P113" s="59"/>
      <c r="Q113" s="59"/>
      <c r="R113" s="59"/>
      <c r="S113" s="59"/>
      <c r="T113" s="59"/>
      <c r="U113" s="59"/>
      <c r="V113" s="59"/>
      <c r="W113" s="60"/>
      <c r="Z113" s="3"/>
      <c r="AA113" s="6"/>
      <c r="AB113" s="6"/>
      <c r="AC113" s="6"/>
      <c r="AD113" s="2"/>
      <c r="AE113" s="6"/>
      <c r="AF113" s="3"/>
      <c r="AG113" s="3"/>
      <c r="AH113" s="3"/>
      <c r="AI113" s="3"/>
    </row>
    <row r="114" spans="2:35" ht="21">
      <c r="B114" s="67" t="s">
        <v>51</v>
      </c>
      <c r="C114" s="92"/>
      <c r="D114" s="71" t="str">
        <f>IF(OR(L18="",N18=""),"vencedor J03",IF(L18&gt;N18,D16,O16))</f>
        <v>vencedor J03</v>
      </c>
      <c r="E114" s="72"/>
      <c r="F114" s="72"/>
      <c r="G114" s="72"/>
      <c r="H114" s="72"/>
      <c r="I114" s="72"/>
      <c r="J114" s="72"/>
      <c r="K114" s="73"/>
      <c r="L114" s="54"/>
      <c r="M114" s="51" t="s">
        <v>0</v>
      </c>
      <c r="N114" s="55"/>
      <c r="O114" s="71" t="str">
        <f>IF(OR(L21="",N21=""),"vencedor J04",IF(L21&gt;N21,D19,O19))</f>
        <v>vencedor J04</v>
      </c>
      <c r="P114" s="72"/>
      <c r="Q114" s="72"/>
      <c r="R114" s="72"/>
      <c r="S114" s="72"/>
      <c r="T114" s="72"/>
      <c r="U114" s="72"/>
      <c r="V114" s="72"/>
      <c r="W114" s="73"/>
      <c r="Z114" s="3"/>
      <c r="AA114" s="6"/>
      <c r="AB114" s="6"/>
      <c r="AC114" s="6"/>
      <c r="AD114" s="2"/>
      <c r="AE114" s="6"/>
      <c r="AF114" s="3"/>
      <c r="AG114" s="3"/>
      <c r="AH114" s="3"/>
      <c r="AI114" s="3"/>
    </row>
    <row r="115" spans="2:35" ht="21.75" thickBot="1">
      <c r="B115" s="69"/>
      <c r="C115" s="93"/>
      <c r="D115" s="74"/>
      <c r="E115" s="75"/>
      <c r="F115" s="75"/>
      <c r="G115" s="75"/>
      <c r="H115" s="75"/>
      <c r="I115" s="75"/>
      <c r="J115" s="75"/>
      <c r="K115" s="76"/>
      <c r="L115" s="44"/>
      <c r="M115" s="44" t="s">
        <v>0</v>
      </c>
      <c r="N115" s="44"/>
      <c r="O115" s="74"/>
      <c r="P115" s="75"/>
      <c r="Q115" s="75"/>
      <c r="R115" s="75"/>
      <c r="S115" s="75"/>
      <c r="T115" s="75"/>
      <c r="U115" s="75"/>
      <c r="V115" s="75"/>
      <c r="W115" s="76"/>
      <c r="Z115" s="3"/>
      <c r="AA115" s="6"/>
      <c r="AB115" s="6"/>
      <c r="AC115" s="6"/>
      <c r="AD115" s="2"/>
      <c r="AE115" s="6"/>
      <c r="AF115" s="3"/>
      <c r="AG115" s="3"/>
      <c r="AH115" s="3"/>
      <c r="AI115" s="3"/>
    </row>
    <row r="116" spans="2:35" ht="15.75" customHeight="1" thickBot="1">
      <c r="B116" s="16"/>
      <c r="C116" s="17"/>
      <c r="D116" s="58"/>
      <c r="E116" s="59"/>
      <c r="F116" s="59"/>
      <c r="G116" s="59"/>
      <c r="H116" s="59"/>
      <c r="I116" s="59"/>
      <c r="J116" s="59"/>
      <c r="K116" s="60"/>
      <c r="L116" s="44" t="str">
        <f>IF(OR(L114="",N114=""),"",SUM(L114:L115))</f>
        <v/>
      </c>
      <c r="M116" s="44"/>
      <c r="N116" s="44" t="str">
        <f>IF(OR(L114="",N114=""),"",SUM(N114:N115))</f>
        <v/>
      </c>
      <c r="O116" s="58"/>
      <c r="P116" s="59"/>
      <c r="Q116" s="59"/>
      <c r="R116" s="59"/>
      <c r="S116" s="59"/>
      <c r="T116" s="59"/>
      <c r="U116" s="59"/>
      <c r="V116" s="59"/>
      <c r="W116" s="60"/>
      <c r="Z116" s="3"/>
      <c r="AA116" s="6"/>
      <c r="AB116" s="6"/>
      <c r="AC116" s="6"/>
      <c r="AD116" s="2"/>
      <c r="AE116" s="6"/>
      <c r="AF116" s="3"/>
      <c r="AG116" s="3"/>
      <c r="AH116" s="3"/>
      <c r="AI116" s="3"/>
    </row>
    <row r="117" spans="2:35" ht="21">
      <c r="B117" s="67" t="s">
        <v>52</v>
      </c>
      <c r="C117" s="92"/>
      <c r="D117" s="71" t="str">
        <f>IF(OR(L24="",N24=""),"vencedor J05",IF(L24&gt;N24,D22,O22))</f>
        <v>vencedor J05</v>
      </c>
      <c r="E117" s="72"/>
      <c r="F117" s="72"/>
      <c r="G117" s="72"/>
      <c r="H117" s="72"/>
      <c r="I117" s="72"/>
      <c r="J117" s="72"/>
      <c r="K117" s="73"/>
      <c r="L117" s="54"/>
      <c r="M117" s="51" t="s">
        <v>0</v>
      </c>
      <c r="N117" s="55"/>
      <c r="O117" s="71" t="str">
        <f>IF(OR(L27="",N27=""),"vencedor J06",IF(L27&gt;N27,D25,O25))</f>
        <v>vencedor J06</v>
      </c>
      <c r="P117" s="72"/>
      <c r="Q117" s="72"/>
      <c r="R117" s="72"/>
      <c r="S117" s="72"/>
      <c r="T117" s="72"/>
      <c r="U117" s="72"/>
      <c r="V117" s="72"/>
      <c r="W117" s="73"/>
      <c r="Z117" s="3"/>
      <c r="AA117" s="6"/>
      <c r="AB117" s="6"/>
      <c r="AC117" s="6"/>
      <c r="AD117" s="2"/>
      <c r="AE117" s="6"/>
      <c r="AF117" s="3"/>
      <c r="AG117" s="3"/>
      <c r="AH117" s="3"/>
      <c r="AI117" s="3"/>
    </row>
    <row r="118" spans="2:35" ht="21.75" thickBot="1">
      <c r="B118" s="69"/>
      <c r="C118" s="93"/>
      <c r="D118" s="74"/>
      <c r="E118" s="75"/>
      <c r="F118" s="75"/>
      <c r="G118" s="75"/>
      <c r="H118" s="75"/>
      <c r="I118" s="75"/>
      <c r="J118" s="75"/>
      <c r="K118" s="76"/>
      <c r="L118" s="44"/>
      <c r="M118" s="44" t="s">
        <v>0</v>
      </c>
      <c r="N118" s="44"/>
      <c r="O118" s="74"/>
      <c r="P118" s="75"/>
      <c r="Q118" s="75"/>
      <c r="R118" s="75"/>
      <c r="S118" s="75"/>
      <c r="T118" s="75"/>
      <c r="U118" s="75"/>
      <c r="V118" s="75"/>
      <c r="W118" s="76"/>
      <c r="Z118" s="3"/>
      <c r="AA118" s="6"/>
      <c r="AB118" s="6"/>
      <c r="AC118" s="6"/>
      <c r="AD118" s="2"/>
      <c r="AE118" s="6"/>
      <c r="AF118" s="3"/>
      <c r="AG118" s="3"/>
      <c r="AH118" s="3"/>
      <c r="AI118" s="3"/>
    </row>
    <row r="119" spans="2:35" ht="13.5" customHeight="1" thickBot="1">
      <c r="B119" s="16"/>
      <c r="C119" s="17"/>
      <c r="D119" s="58"/>
      <c r="E119" s="59"/>
      <c r="F119" s="59"/>
      <c r="G119" s="59"/>
      <c r="H119" s="59"/>
      <c r="I119" s="59"/>
      <c r="J119" s="59"/>
      <c r="K119" s="60"/>
      <c r="L119" s="44" t="str">
        <f>IF(OR(L117="",N117=""),"",SUM(L117:L118))</f>
        <v/>
      </c>
      <c r="M119" s="44"/>
      <c r="N119" s="44" t="str">
        <f>IF(OR(N117="",L117=""),"",SUM(N117:N118))</f>
        <v/>
      </c>
      <c r="O119" s="58"/>
      <c r="P119" s="59"/>
      <c r="Q119" s="59"/>
      <c r="R119" s="59"/>
      <c r="S119" s="59"/>
      <c r="T119" s="59"/>
      <c r="U119" s="59"/>
      <c r="V119" s="59"/>
      <c r="W119" s="60"/>
      <c r="Z119" s="3"/>
      <c r="AA119" s="6"/>
      <c r="AB119" s="6"/>
      <c r="AC119" s="6"/>
      <c r="AD119" s="2"/>
      <c r="AE119" s="6"/>
      <c r="AF119" s="3"/>
      <c r="AG119" s="3"/>
      <c r="AH119" s="3"/>
      <c r="AI119" s="3"/>
    </row>
    <row r="120" spans="2:35" ht="21">
      <c r="B120" s="67" t="s">
        <v>53</v>
      </c>
      <c r="C120" s="68"/>
      <c r="D120" s="71" t="str">
        <f>IF(OR(L30="",N30=""),"vencedor J07",IF(L30&gt;N30,D28,O28))</f>
        <v>vencedor J07</v>
      </c>
      <c r="E120" s="72"/>
      <c r="F120" s="72"/>
      <c r="G120" s="72"/>
      <c r="H120" s="72"/>
      <c r="I120" s="72"/>
      <c r="J120" s="72"/>
      <c r="K120" s="73"/>
      <c r="L120" s="54"/>
      <c r="M120" s="51" t="s">
        <v>0</v>
      </c>
      <c r="N120" s="55"/>
      <c r="O120" s="71" t="str">
        <f>IF(OR(L33="",N33=""),"vencedor J08",IF(L33&gt;N33,D31,O31))</f>
        <v>vencedor J08</v>
      </c>
      <c r="P120" s="72"/>
      <c r="Q120" s="72"/>
      <c r="R120" s="72"/>
      <c r="S120" s="72"/>
      <c r="T120" s="72"/>
      <c r="U120" s="72"/>
      <c r="V120" s="72"/>
      <c r="W120" s="73"/>
      <c r="Z120" s="3"/>
      <c r="AA120" s="6"/>
      <c r="AB120" s="6"/>
      <c r="AC120" s="6"/>
      <c r="AD120" s="2"/>
      <c r="AE120" s="6"/>
      <c r="AF120" s="3"/>
      <c r="AG120" s="3"/>
      <c r="AH120" s="3"/>
      <c r="AI120" s="3"/>
    </row>
    <row r="121" spans="2:35" ht="21.75" thickBot="1">
      <c r="B121" s="69"/>
      <c r="C121" s="70"/>
      <c r="D121" s="74"/>
      <c r="E121" s="75"/>
      <c r="F121" s="75"/>
      <c r="G121" s="75"/>
      <c r="H121" s="75"/>
      <c r="I121" s="75"/>
      <c r="J121" s="75"/>
      <c r="K121" s="76"/>
      <c r="L121" s="56"/>
      <c r="M121" s="52" t="s">
        <v>0</v>
      </c>
      <c r="N121" s="57"/>
      <c r="O121" s="74"/>
      <c r="P121" s="75"/>
      <c r="Q121" s="75"/>
      <c r="R121" s="75"/>
      <c r="S121" s="75"/>
      <c r="T121" s="75"/>
      <c r="U121" s="75"/>
      <c r="V121" s="75"/>
      <c r="W121" s="76"/>
      <c r="Z121" s="3"/>
      <c r="AA121" s="6"/>
      <c r="AB121" s="6"/>
      <c r="AC121" s="6"/>
      <c r="AD121" s="2"/>
      <c r="AE121" s="6"/>
      <c r="AF121" s="3"/>
      <c r="AG121" s="3"/>
      <c r="AH121" s="3"/>
      <c r="AI121" s="3"/>
    </row>
    <row r="122" spans="2:35" ht="15.75" customHeight="1" thickBot="1">
      <c r="B122" s="18"/>
      <c r="C122" s="19"/>
      <c r="D122" s="63"/>
      <c r="E122" s="61"/>
      <c r="F122" s="61"/>
      <c r="G122" s="61"/>
      <c r="H122" s="61"/>
      <c r="I122" s="61"/>
      <c r="J122" s="61"/>
      <c r="K122" s="61"/>
      <c r="L122" s="45" t="str">
        <f>IF(OR(L120="",N120=""),"",SUM(L120:L121))</f>
        <v/>
      </c>
      <c r="M122" s="53"/>
      <c r="N122" s="47" t="str">
        <f>IF(OR(L120="",N120=""),"",SUM(N120:N121))</f>
        <v/>
      </c>
      <c r="O122" s="61"/>
      <c r="P122" s="61"/>
      <c r="Q122" s="61"/>
      <c r="R122" s="61"/>
      <c r="S122" s="61"/>
      <c r="T122" s="61"/>
      <c r="U122" s="61"/>
      <c r="V122" s="61"/>
      <c r="W122" s="62"/>
      <c r="Z122" s="3"/>
      <c r="AA122" s="6"/>
      <c r="AB122" s="6"/>
      <c r="AC122" s="6"/>
      <c r="AD122" s="2"/>
      <c r="AE122" s="6"/>
      <c r="AF122" s="3"/>
      <c r="AG122" s="3"/>
      <c r="AH122" s="3"/>
      <c r="AI122" s="3"/>
    </row>
    <row r="123" spans="2:35" ht="21">
      <c r="B123" s="67" t="s">
        <v>54</v>
      </c>
      <c r="C123" s="92"/>
      <c r="D123" s="71" t="str">
        <f>IF(OR(L36="",N36=""),"vencedor J09",IF(L36&gt;N36,D34,O34))</f>
        <v>vencedor J09</v>
      </c>
      <c r="E123" s="72"/>
      <c r="F123" s="72"/>
      <c r="G123" s="72"/>
      <c r="H123" s="72"/>
      <c r="I123" s="72"/>
      <c r="J123" s="72"/>
      <c r="K123" s="73"/>
      <c r="L123" s="54"/>
      <c r="M123" s="51" t="s">
        <v>0</v>
      </c>
      <c r="N123" s="55"/>
      <c r="O123" s="71" t="str">
        <f>IF(OR(L39="",N39=""),"vencedor J10",IF(L39&gt;N39,D37,O37))</f>
        <v>vencedor J10</v>
      </c>
      <c r="P123" s="72"/>
      <c r="Q123" s="72"/>
      <c r="R123" s="72"/>
      <c r="S123" s="72"/>
      <c r="T123" s="72"/>
      <c r="U123" s="72"/>
      <c r="V123" s="72"/>
      <c r="W123" s="73"/>
      <c r="Z123" s="3"/>
      <c r="AA123" s="6"/>
      <c r="AB123" s="6"/>
      <c r="AC123" s="6"/>
      <c r="AD123" s="2"/>
      <c r="AE123" s="6"/>
      <c r="AF123" s="3"/>
      <c r="AG123" s="3"/>
      <c r="AH123" s="3"/>
      <c r="AI123" s="3"/>
    </row>
    <row r="124" spans="2:35" ht="21.75" thickBot="1">
      <c r="B124" s="69"/>
      <c r="C124" s="93"/>
      <c r="D124" s="74"/>
      <c r="E124" s="75"/>
      <c r="F124" s="75"/>
      <c r="G124" s="75"/>
      <c r="H124" s="75"/>
      <c r="I124" s="75"/>
      <c r="J124" s="75"/>
      <c r="K124" s="76"/>
      <c r="L124" s="43"/>
      <c r="M124" s="44" t="s">
        <v>0</v>
      </c>
      <c r="N124" s="46"/>
      <c r="O124" s="74"/>
      <c r="P124" s="75"/>
      <c r="Q124" s="75"/>
      <c r="R124" s="75"/>
      <c r="S124" s="75"/>
      <c r="T124" s="75"/>
      <c r="U124" s="75"/>
      <c r="V124" s="75"/>
      <c r="W124" s="76"/>
      <c r="Z124" s="3"/>
      <c r="AA124" s="6"/>
      <c r="AB124" s="6"/>
      <c r="AC124" s="6"/>
      <c r="AD124" s="2"/>
      <c r="AE124" s="6"/>
      <c r="AF124" s="3"/>
      <c r="AG124" s="3"/>
      <c r="AH124" s="3"/>
      <c r="AI124" s="3"/>
    </row>
    <row r="125" spans="2:35" ht="16.5" customHeight="1" thickBot="1">
      <c r="B125" s="16"/>
      <c r="C125" s="17"/>
      <c r="D125" s="58"/>
      <c r="E125" s="59"/>
      <c r="F125" s="59"/>
      <c r="G125" s="59"/>
      <c r="H125" s="59"/>
      <c r="I125" s="59"/>
      <c r="J125" s="59"/>
      <c r="K125" s="60"/>
      <c r="L125" s="43" t="str">
        <f>IF(OR(L123="",N123=""),"",SUM(L123:L124))</f>
        <v/>
      </c>
      <c r="M125" s="44"/>
      <c r="N125" s="46" t="str">
        <f>IF(OR(N123="",L123=""),"",SUM(N123:N124))</f>
        <v/>
      </c>
      <c r="O125" s="58"/>
      <c r="P125" s="59"/>
      <c r="Q125" s="59"/>
      <c r="R125" s="59"/>
      <c r="S125" s="59"/>
      <c r="T125" s="59"/>
      <c r="U125" s="59"/>
      <c r="V125" s="59"/>
      <c r="W125" s="60"/>
      <c r="Z125" s="3"/>
      <c r="AA125" s="6"/>
      <c r="AB125" s="6"/>
      <c r="AC125" s="6"/>
      <c r="AD125" s="2"/>
      <c r="AE125" s="6"/>
      <c r="AF125" s="3"/>
      <c r="AG125" s="3"/>
      <c r="AH125" s="3"/>
      <c r="AI125" s="3"/>
    </row>
    <row r="126" spans="2:35" ht="21">
      <c r="B126" s="67" t="s">
        <v>55</v>
      </c>
      <c r="C126" s="92"/>
      <c r="D126" s="71" t="str">
        <f>IF(OR(L42="",N42=""),"vencedor J11",IF(L42&gt;N42,D40,O40))</f>
        <v>vencedor J11</v>
      </c>
      <c r="E126" s="72"/>
      <c r="F126" s="72"/>
      <c r="G126" s="72"/>
      <c r="H126" s="72"/>
      <c r="I126" s="72"/>
      <c r="J126" s="72"/>
      <c r="K126" s="73"/>
      <c r="L126" s="54"/>
      <c r="M126" s="51" t="s">
        <v>0</v>
      </c>
      <c r="N126" s="55"/>
      <c r="O126" s="71" t="str">
        <f>IF(OR(L45="",N45=""),"vencedor J12",IF(L45&gt;N45,D43,O43))</f>
        <v>vencedor J12</v>
      </c>
      <c r="P126" s="72"/>
      <c r="Q126" s="72"/>
      <c r="R126" s="72"/>
      <c r="S126" s="72"/>
      <c r="T126" s="72"/>
      <c r="U126" s="72"/>
      <c r="V126" s="72"/>
      <c r="W126" s="73"/>
      <c r="Z126" s="3"/>
      <c r="AA126" s="6"/>
      <c r="AB126" s="6"/>
      <c r="AC126" s="6"/>
      <c r="AD126" s="2"/>
      <c r="AE126" s="6"/>
      <c r="AF126" s="3"/>
      <c r="AG126" s="3"/>
      <c r="AH126" s="3"/>
      <c r="AI126" s="3"/>
    </row>
    <row r="127" spans="2:35" ht="21.75" thickBot="1">
      <c r="B127" s="69"/>
      <c r="C127" s="93"/>
      <c r="D127" s="74"/>
      <c r="E127" s="75"/>
      <c r="F127" s="75"/>
      <c r="G127" s="75"/>
      <c r="H127" s="75"/>
      <c r="I127" s="75"/>
      <c r="J127" s="75"/>
      <c r="K127" s="76"/>
      <c r="L127" s="44"/>
      <c r="M127" s="44" t="s">
        <v>0</v>
      </c>
      <c r="N127" s="44"/>
      <c r="O127" s="74"/>
      <c r="P127" s="75"/>
      <c r="Q127" s="75"/>
      <c r="R127" s="75"/>
      <c r="S127" s="75"/>
      <c r="T127" s="75"/>
      <c r="U127" s="75"/>
      <c r="V127" s="75"/>
      <c r="W127" s="76"/>
      <c r="Z127" s="3"/>
      <c r="AA127" s="6"/>
      <c r="AB127" s="6"/>
      <c r="AC127" s="6"/>
      <c r="AD127" s="2"/>
      <c r="AE127" s="6"/>
      <c r="AF127" s="3"/>
      <c r="AG127" s="3"/>
      <c r="AH127" s="3"/>
      <c r="AI127" s="3"/>
    </row>
    <row r="128" spans="2:35" ht="14.25" customHeight="1" thickBot="1">
      <c r="B128" s="16"/>
      <c r="C128" s="17"/>
      <c r="D128" s="58"/>
      <c r="E128" s="59"/>
      <c r="F128" s="59"/>
      <c r="G128" s="59"/>
      <c r="H128" s="59"/>
      <c r="I128" s="59"/>
      <c r="J128" s="59"/>
      <c r="K128" s="60"/>
      <c r="L128" s="44" t="str">
        <f>IF(OR(L126="",N126=""),"",SUM(L126:L127))</f>
        <v/>
      </c>
      <c r="M128" s="44"/>
      <c r="N128" s="44" t="str">
        <f>IF(OR(L126="",N126=""),"",SUM(N126:N127))</f>
        <v/>
      </c>
      <c r="O128" s="58"/>
      <c r="P128" s="59"/>
      <c r="Q128" s="59"/>
      <c r="R128" s="59"/>
      <c r="S128" s="59"/>
      <c r="T128" s="59"/>
      <c r="U128" s="59"/>
      <c r="V128" s="59"/>
      <c r="W128" s="60"/>
      <c r="Z128" s="3"/>
      <c r="AA128" s="6"/>
      <c r="AB128" s="6"/>
      <c r="AC128" s="6"/>
      <c r="AD128" s="2"/>
      <c r="AE128" s="6"/>
      <c r="AF128" s="3"/>
      <c r="AG128" s="3"/>
      <c r="AH128" s="3"/>
      <c r="AI128" s="3"/>
    </row>
    <row r="129" spans="2:35" ht="21">
      <c r="B129" s="67" t="s">
        <v>56</v>
      </c>
      <c r="C129" s="92"/>
      <c r="D129" s="71" t="str">
        <f>IF(OR(L48="",N48=""),"vencedor J13",IF(L48&gt;N48,D46,O46))</f>
        <v>vencedor J13</v>
      </c>
      <c r="E129" s="72"/>
      <c r="F129" s="72"/>
      <c r="G129" s="72"/>
      <c r="H129" s="72"/>
      <c r="I129" s="72"/>
      <c r="J129" s="72"/>
      <c r="K129" s="73"/>
      <c r="L129" s="54"/>
      <c r="M129" s="51" t="s">
        <v>0</v>
      </c>
      <c r="N129" s="55"/>
      <c r="O129" s="71" t="str">
        <f>IF(OR(L51="",N51=""),"vencedor J14",IF(L51&gt;N51,D49,O49))</f>
        <v>vencedor J14</v>
      </c>
      <c r="P129" s="72"/>
      <c r="Q129" s="72"/>
      <c r="R129" s="72"/>
      <c r="S129" s="72"/>
      <c r="T129" s="72"/>
      <c r="U129" s="72"/>
      <c r="V129" s="72"/>
      <c r="W129" s="73"/>
      <c r="Z129" s="3"/>
      <c r="AA129" s="6"/>
      <c r="AB129" s="6"/>
      <c r="AC129" s="6"/>
      <c r="AD129" s="2"/>
      <c r="AE129" s="6"/>
      <c r="AF129" s="3"/>
      <c r="AG129" s="3"/>
      <c r="AH129" s="3"/>
      <c r="AI129" s="3"/>
    </row>
    <row r="130" spans="2:35" ht="21.75" thickBot="1">
      <c r="B130" s="69"/>
      <c r="C130" s="93"/>
      <c r="D130" s="74"/>
      <c r="E130" s="75"/>
      <c r="F130" s="75"/>
      <c r="G130" s="75"/>
      <c r="H130" s="75"/>
      <c r="I130" s="75"/>
      <c r="J130" s="75"/>
      <c r="K130" s="76"/>
      <c r="L130" s="44"/>
      <c r="M130" s="44" t="s">
        <v>0</v>
      </c>
      <c r="N130" s="44"/>
      <c r="O130" s="74"/>
      <c r="P130" s="75"/>
      <c r="Q130" s="75"/>
      <c r="R130" s="75"/>
      <c r="S130" s="75"/>
      <c r="T130" s="75"/>
      <c r="U130" s="75"/>
      <c r="V130" s="75"/>
      <c r="W130" s="76"/>
      <c r="Z130" s="3"/>
      <c r="AA130" s="6"/>
      <c r="AB130" s="6"/>
      <c r="AC130" s="6"/>
      <c r="AD130" s="2"/>
      <c r="AE130" s="6"/>
      <c r="AF130" s="3"/>
      <c r="AG130" s="3"/>
      <c r="AH130" s="3"/>
      <c r="AI130" s="3"/>
    </row>
    <row r="131" spans="2:35" ht="13.5" customHeight="1" thickBot="1">
      <c r="B131" s="16"/>
      <c r="C131" s="17"/>
      <c r="D131" s="58"/>
      <c r="E131" s="59"/>
      <c r="F131" s="59"/>
      <c r="G131" s="59"/>
      <c r="H131" s="59"/>
      <c r="I131" s="59"/>
      <c r="J131" s="59"/>
      <c r="K131" s="60"/>
      <c r="L131" s="44" t="str">
        <f>IF(OR(L129="",N129=""),"",SUM(L129:L130))</f>
        <v/>
      </c>
      <c r="M131" s="44"/>
      <c r="N131" s="44" t="str">
        <f>IF(OR(N129="",L129=""),"",SUM(N129:N130))</f>
        <v/>
      </c>
      <c r="O131" s="58"/>
      <c r="P131" s="59"/>
      <c r="Q131" s="59"/>
      <c r="R131" s="59"/>
      <c r="S131" s="59"/>
      <c r="T131" s="59"/>
      <c r="U131" s="59"/>
      <c r="V131" s="59"/>
      <c r="W131" s="60"/>
      <c r="Z131" s="3"/>
      <c r="AA131" s="6"/>
      <c r="AB131" s="6"/>
      <c r="AC131" s="6"/>
      <c r="AD131" s="2"/>
      <c r="AE131" s="6"/>
      <c r="AF131" s="3"/>
      <c r="AG131" s="3"/>
      <c r="AH131" s="3"/>
      <c r="AI131" s="3"/>
    </row>
    <row r="132" spans="2:35" ht="21">
      <c r="B132" s="67" t="s">
        <v>57</v>
      </c>
      <c r="C132" s="68"/>
      <c r="D132" s="71" t="str">
        <f>IF(OR(L54="",N54=""),"vencedor J15",IF(L54&gt;N54,D52,O52))</f>
        <v>vencedor J15</v>
      </c>
      <c r="E132" s="72"/>
      <c r="F132" s="72"/>
      <c r="G132" s="72"/>
      <c r="H132" s="72"/>
      <c r="I132" s="72"/>
      <c r="J132" s="72"/>
      <c r="K132" s="73"/>
      <c r="L132" s="54"/>
      <c r="M132" s="51" t="s">
        <v>0</v>
      </c>
      <c r="N132" s="55"/>
      <c r="O132" s="71" t="str">
        <f>IF(OR(L57="",N57=""),"vencedor J16",IF(L57&gt;N57,D55,O55))</f>
        <v>vencedor J16</v>
      </c>
      <c r="P132" s="72"/>
      <c r="Q132" s="72"/>
      <c r="R132" s="72"/>
      <c r="S132" s="72"/>
      <c r="T132" s="72"/>
      <c r="U132" s="72"/>
      <c r="V132" s="72"/>
      <c r="W132" s="73"/>
      <c r="Z132" s="3"/>
      <c r="AA132" s="6"/>
      <c r="AB132" s="6"/>
      <c r="AC132" s="6"/>
      <c r="AD132" s="2"/>
      <c r="AE132" s="6"/>
      <c r="AF132" s="3"/>
      <c r="AG132" s="3"/>
      <c r="AH132" s="3"/>
      <c r="AI132" s="3"/>
    </row>
    <row r="133" spans="2:35" ht="21.75" thickBot="1">
      <c r="B133" s="69"/>
      <c r="C133" s="70"/>
      <c r="D133" s="74"/>
      <c r="E133" s="75"/>
      <c r="F133" s="75"/>
      <c r="G133" s="75"/>
      <c r="H133" s="75"/>
      <c r="I133" s="75"/>
      <c r="J133" s="75"/>
      <c r="K133" s="76"/>
      <c r="L133" s="56"/>
      <c r="M133" s="52" t="s">
        <v>0</v>
      </c>
      <c r="N133" s="57"/>
      <c r="O133" s="74"/>
      <c r="P133" s="75"/>
      <c r="Q133" s="75"/>
      <c r="R133" s="75"/>
      <c r="S133" s="75"/>
      <c r="T133" s="75"/>
      <c r="U133" s="75"/>
      <c r="V133" s="75"/>
      <c r="W133" s="76"/>
      <c r="Z133" s="3"/>
      <c r="AA133" s="6"/>
      <c r="AB133" s="6"/>
      <c r="AC133" s="6"/>
      <c r="AD133" s="2"/>
      <c r="AE133" s="6"/>
      <c r="AF133" s="3"/>
      <c r="AG133" s="3"/>
      <c r="AH133" s="3"/>
      <c r="AI133" s="3"/>
    </row>
    <row r="134" spans="2:35" ht="19.5" customHeight="1" thickBot="1">
      <c r="B134" s="18"/>
      <c r="C134" s="19"/>
      <c r="D134" s="63"/>
      <c r="E134" s="61"/>
      <c r="F134" s="61"/>
      <c r="G134" s="61"/>
      <c r="H134" s="61"/>
      <c r="I134" s="61"/>
      <c r="J134" s="61"/>
      <c r="K134" s="61"/>
      <c r="L134" s="45" t="str">
        <f>IF(OR(L132="",N132=""),"",SUM(L132:L133))</f>
        <v/>
      </c>
      <c r="M134" s="53"/>
      <c r="N134" s="47" t="str">
        <f>IF(OR(L132="",N132=""),"",SUM(N132:N133))</f>
        <v/>
      </c>
      <c r="O134" s="61"/>
      <c r="P134" s="61"/>
      <c r="Q134" s="61"/>
      <c r="R134" s="61"/>
      <c r="S134" s="61"/>
      <c r="T134" s="61"/>
      <c r="U134" s="61"/>
      <c r="V134" s="61"/>
      <c r="W134" s="62"/>
      <c r="Z134" s="3"/>
      <c r="AA134" s="6"/>
      <c r="AB134" s="6"/>
      <c r="AC134" s="6"/>
      <c r="AD134" s="2"/>
      <c r="AE134" s="6"/>
      <c r="AF134" s="3"/>
      <c r="AG134" s="3"/>
      <c r="AH134" s="3"/>
      <c r="AI134" s="3"/>
    </row>
    <row r="135" spans="2:35" ht="21">
      <c r="B135" s="67" t="s">
        <v>58</v>
      </c>
      <c r="C135" s="92"/>
      <c r="D135" s="71" t="str">
        <f>IF(OR(L60="",N60=""),"vencedor J17",IF(L60&gt;N60,D58,O58))</f>
        <v>vencedor J17</v>
      </c>
      <c r="E135" s="72"/>
      <c r="F135" s="72"/>
      <c r="G135" s="72"/>
      <c r="H135" s="72"/>
      <c r="I135" s="72"/>
      <c r="J135" s="72"/>
      <c r="K135" s="73"/>
      <c r="L135" s="54"/>
      <c r="M135" s="51" t="s">
        <v>0</v>
      </c>
      <c r="N135" s="55"/>
      <c r="O135" s="71" t="str">
        <f>IF(OR(L63="",N63=""),"vencedor J18",IF(L63&gt;N63,D61,O61))</f>
        <v>vencedor J18</v>
      </c>
      <c r="P135" s="72"/>
      <c r="Q135" s="72"/>
      <c r="R135" s="72"/>
      <c r="S135" s="72"/>
      <c r="T135" s="72"/>
      <c r="U135" s="72"/>
      <c r="V135" s="72"/>
      <c r="W135" s="73"/>
      <c r="Z135" s="3"/>
      <c r="AA135" s="6"/>
      <c r="AB135" s="6"/>
      <c r="AC135" s="6"/>
      <c r="AD135" s="2"/>
      <c r="AE135" s="6"/>
      <c r="AF135" s="3"/>
      <c r="AG135" s="3"/>
      <c r="AH135" s="3"/>
      <c r="AI135" s="3"/>
    </row>
    <row r="136" spans="2:35" ht="21.75" thickBot="1">
      <c r="B136" s="69"/>
      <c r="C136" s="93"/>
      <c r="D136" s="74"/>
      <c r="E136" s="75"/>
      <c r="F136" s="75"/>
      <c r="G136" s="75"/>
      <c r="H136" s="75"/>
      <c r="I136" s="75"/>
      <c r="J136" s="75"/>
      <c r="K136" s="76"/>
      <c r="L136" s="43"/>
      <c r="M136" s="44" t="s">
        <v>0</v>
      </c>
      <c r="N136" s="46"/>
      <c r="O136" s="74"/>
      <c r="P136" s="75"/>
      <c r="Q136" s="75"/>
      <c r="R136" s="75"/>
      <c r="S136" s="75"/>
      <c r="T136" s="75"/>
      <c r="U136" s="75"/>
      <c r="V136" s="75"/>
      <c r="W136" s="76"/>
      <c r="Z136" s="3"/>
      <c r="AA136" s="6"/>
      <c r="AB136" s="6"/>
      <c r="AC136" s="6"/>
      <c r="AD136" s="2"/>
      <c r="AE136" s="6"/>
      <c r="AF136" s="3"/>
      <c r="AG136" s="3"/>
      <c r="AH136" s="3"/>
      <c r="AI136" s="3"/>
    </row>
    <row r="137" spans="2:35" ht="15.75" customHeight="1" thickBot="1">
      <c r="B137" s="16"/>
      <c r="C137" s="17"/>
      <c r="D137" s="58"/>
      <c r="E137" s="59"/>
      <c r="F137" s="59"/>
      <c r="G137" s="59"/>
      <c r="H137" s="59"/>
      <c r="I137" s="59"/>
      <c r="J137" s="59"/>
      <c r="K137" s="60"/>
      <c r="L137" s="43" t="str">
        <f>IF(OR(L135="",N135=""),"",SUM(L135:L136))</f>
        <v/>
      </c>
      <c r="M137" s="44"/>
      <c r="N137" s="46" t="str">
        <f>IF(OR(N135="",L135=""),"",SUM(N135:N136))</f>
        <v/>
      </c>
      <c r="O137" s="58"/>
      <c r="P137" s="59"/>
      <c r="Q137" s="59"/>
      <c r="R137" s="59"/>
      <c r="S137" s="59"/>
      <c r="T137" s="59"/>
      <c r="U137" s="59"/>
      <c r="V137" s="59"/>
      <c r="W137" s="60"/>
      <c r="Z137" s="3"/>
      <c r="AA137" s="6"/>
      <c r="AB137" s="6"/>
      <c r="AC137" s="6"/>
      <c r="AD137" s="2"/>
      <c r="AE137" s="6"/>
      <c r="AF137" s="3"/>
      <c r="AG137" s="3"/>
      <c r="AH137" s="3"/>
      <c r="AI137" s="3"/>
    </row>
    <row r="138" spans="2:35" ht="21">
      <c r="B138" s="67" t="s">
        <v>59</v>
      </c>
      <c r="C138" s="92"/>
      <c r="D138" s="71" t="str">
        <f>IF(OR(L66="",N66=""),"vencedor J19",IF(L66&gt;N66,D64,O64))</f>
        <v>vencedor J19</v>
      </c>
      <c r="E138" s="72"/>
      <c r="F138" s="72"/>
      <c r="G138" s="72"/>
      <c r="H138" s="72"/>
      <c r="I138" s="72"/>
      <c r="J138" s="72"/>
      <c r="K138" s="73"/>
      <c r="L138" s="54"/>
      <c r="M138" s="51" t="s">
        <v>0</v>
      </c>
      <c r="N138" s="55"/>
      <c r="O138" s="71" t="str">
        <f>IF(OR(L69="",N69=""),"vencedor J20",IF(L69&gt;N69,D67,O67))</f>
        <v>vencedor J20</v>
      </c>
      <c r="P138" s="72"/>
      <c r="Q138" s="72"/>
      <c r="R138" s="72"/>
      <c r="S138" s="72"/>
      <c r="T138" s="72"/>
      <c r="U138" s="72"/>
      <c r="V138" s="72"/>
      <c r="W138" s="73"/>
      <c r="Z138" s="3"/>
      <c r="AA138" s="6"/>
      <c r="AB138" s="6"/>
      <c r="AC138" s="6"/>
      <c r="AD138" s="2"/>
      <c r="AE138" s="6"/>
      <c r="AF138" s="3"/>
      <c r="AG138" s="3"/>
      <c r="AH138" s="3"/>
      <c r="AI138" s="3"/>
    </row>
    <row r="139" spans="2:35" ht="21.75" thickBot="1">
      <c r="B139" s="69"/>
      <c r="C139" s="93"/>
      <c r="D139" s="74"/>
      <c r="E139" s="75"/>
      <c r="F139" s="75"/>
      <c r="G139" s="75"/>
      <c r="H139" s="75"/>
      <c r="I139" s="75"/>
      <c r="J139" s="75"/>
      <c r="K139" s="76"/>
      <c r="L139" s="44"/>
      <c r="M139" s="44" t="s">
        <v>0</v>
      </c>
      <c r="N139" s="44"/>
      <c r="O139" s="74"/>
      <c r="P139" s="75"/>
      <c r="Q139" s="75"/>
      <c r="R139" s="75"/>
      <c r="S139" s="75"/>
      <c r="T139" s="75"/>
      <c r="U139" s="75"/>
      <c r="V139" s="75"/>
      <c r="W139" s="76"/>
      <c r="Z139" s="3"/>
      <c r="AA139" s="6"/>
      <c r="AB139" s="6"/>
      <c r="AC139" s="6"/>
      <c r="AD139" s="2"/>
      <c r="AE139" s="6"/>
      <c r="AF139" s="3"/>
      <c r="AG139" s="3"/>
      <c r="AH139" s="3"/>
      <c r="AI139" s="3"/>
    </row>
    <row r="140" spans="2:35" ht="12.75" customHeight="1" thickBot="1">
      <c r="B140" s="16"/>
      <c r="C140" s="17"/>
      <c r="D140" s="58"/>
      <c r="E140" s="59"/>
      <c r="F140" s="59"/>
      <c r="G140" s="59"/>
      <c r="H140" s="59"/>
      <c r="I140" s="59"/>
      <c r="J140" s="59"/>
      <c r="K140" s="60"/>
      <c r="L140" s="44" t="str">
        <f>IF(OR(L138="",N138=""),"",SUM(L138:L139))</f>
        <v/>
      </c>
      <c r="M140" s="44"/>
      <c r="N140" s="44" t="str">
        <f>IF(OR(L138="",N138=""),"",SUM(N138:N139))</f>
        <v/>
      </c>
      <c r="O140" s="58"/>
      <c r="P140" s="59"/>
      <c r="Q140" s="59"/>
      <c r="R140" s="59"/>
      <c r="S140" s="59"/>
      <c r="T140" s="59"/>
      <c r="U140" s="59"/>
      <c r="V140" s="59"/>
      <c r="W140" s="60"/>
      <c r="Z140" s="3"/>
      <c r="AA140" s="6"/>
      <c r="AB140" s="6"/>
      <c r="AC140" s="6"/>
      <c r="AD140" s="2"/>
      <c r="AE140" s="6"/>
      <c r="AF140" s="3"/>
      <c r="AG140" s="3"/>
      <c r="AH140" s="3"/>
      <c r="AI140" s="3"/>
    </row>
    <row r="141" spans="2:35" ht="21">
      <c r="B141" s="67" t="s">
        <v>60</v>
      </c>
      <c r="C141" s="92"/>
      <c r="D141" s="71" t="str">
        <f>IF(OR(L72="",N72=""),"vencedor J21",IF(L72&gt;N72,D70,O70))</f>
        <v>vencedor J21</v>
      </c>
      <c r="E141" s="72"/>
      <c r="F141" s="72"/>
      <c r="G141" s="72"/>
      <c r="H141" s="72"/>
      <c r="I141" s="72"/>
      <c r="J141" s="72"/>
      <c r="K141" s="73"/>
      <c r="L141" s="54"/>
      <c r="M141" s="51" t="s">
        <v>0</v>
      </c>
      <c r="N141" s="55"/>
      <c r="O141" s="71" t="str">
        <f>IF(OR(L75="",N75=""),"vencedor J22",IF(L75&gt;N75,D73,O73))</f>
        <v>vencedor J22</v>
      </c>
      <c r="P141" s="72"/>
      <c r="Q141" s="72"/>
      <c r="R141" s="72"/>
      <c r="S141" s="72"/>
      <c r="T141" s="72"/>
      <c r="U141" s="72"/>
      <c r="V141" s="72"/>
      <c r="W141" s="73"/>
      <c r="Z141" s="3"/>
      <c r="AA141" s="6"/>
      <c r="AB141" s="6"/>
      <c r="AC141" s="6"/>
      <c r="AD141" s="2"/>
      <c r="AE141" s="6"/>
      <c r="AF141" s="3"/>
      <c r="AG141" s="3"/>
      <c r="AH141" s="3"/>
    </row>
    <row r="142" spans="2:35" ht="21.75" thickBot="1">
      <c r="B142" s="69"/>
      <c r="C142" s="93"/>
      <c r="D142" s="74"/>
      <c r="E142" s="75"/>
      <c r="F142" s="75"/>
      <c r="G142" s="75"/>
      <c r="H142" s="75"/>
      <c r="I142" s="75"/>
      <c r="J142" s="75"/>
      <c r="K142" s="76"/>
      <c r="L142" s="44"/>
      <c r="M142" s="44" t="s">
        <v>0</v>
      </c>
      <c r="N142" s="44"/>
      <c r="O142" s="74"/>
      <c r="P142" s="75"/>
      <c r="Q142" s="75"/>
      <c r="R142" s="75"/>
      <c r="S142" s="75"/>
      <c r="T142" s="75"/>
      <c r="U142" s="75"/>
      <c r="V142" s="75"/>
      <c r="W142" s="76"/>
      <c r="Z142" s="3"/>
      <c r="AA142" s="6"/>
      <c r="AB142" s="6"/>
      <c r="AC142" s="6"/>
      <c r="AD142" s="2"/>
      <c r="AE142" s="6"/>
      <c r="AF142" s="3"/>
      <c r="AG142" s="3"/>
      <c r="AH142" s="3"/>
    </row>
    <row r="143" spans="2:35" ht="16.5" customHeight="1" thickBot="1">
      <c r="B143" s="16"/>
      <c r="C143" s="17"/>
      <c r="D143" s="58"/>
      <c r="E143" s="59"/>
      <c r="F143" s="59"/>
      <c r="G143" s="59"/>
      <c r="H143" s="59"/>
      <c r="I143" s="59"/>
      <c r="J143" s="59"/>
      <c r="K143" s="60"/>
      <c r="L143" s="44" t="str">
        <f>IF(OR(L141="",N141=""),"",SUM(L141:L142))</f>
        <v/>
      </c>
      <c r="M143" s="44"/>
      <c r="N143" s="44" t="str">
        <f>IF(OR(N141="",L141=""),"",SUM(N141:N142))</f>
        <v/>
      </c>
      <c r="O143" s="58"/>
      <c r="P143" s="59"/>
      <c r="Q143" s="59"/>
      <c r="R143" s="59"/>
      <c r="S143" s="59"/>
      <c r="T143" s="59"/>
      <c r="U143" s="59"/>
      <c r="V143" s="59"/>
      <c r="W143" s="60"/>
      <c r="Z143" s="3"/>
      <c r="AA143" s="6"/>
      <c r="AB143" s="6"/>
      <c r="AC143" s="6"/>
      <c r="AD143" s="2"/>
      <c r="AE143" s="6"/>
      <c r="AF143" s="3"/>
      <c r="AG143" s="3"/>
      <c r="AH143" s="3"/>
    </row>
    <row r="144" spans="2:35" ht="21">
      <c r="B144" s="67" t="s">
        <v>61</v>
      </c>
      <c r="C144" s="68"/>
      <c r="D144" s="71" t="str">
        <f>IF(OR(L78="",N78=""),"vencedor J23",IF(L78&gt;N78,D76,O76))</f>
        <v>vencedor J23</v>
      </c>
      <c r="E144" s="72"/>
      <c r="F144" s="72"/>
      <c r="G144" s="72"/>
      <c r="H144" s="72"/>
      <c r="I144" s="72"/>
      <c r="J144" s="72"/>
      <c r="K144" s="73"/>
      <c r="L144" s="54"/>
      <c r="M144" s="51" t="s">
        <v>0</v>
      </c>
      <c r="N144" s="55"/>
      <c r="O144" s="71" t="str">
        <f>IF(OR(L81="",N81=""),"vencedor J24",IF(L81&gt;N81,D79,O79))</f>
        <v>vencedor J24</v>
      </c>
      <c r="P144" s="72"/>
      <c r="Q144" s="72"/>
      <c r="R144" s="72"/>
      <c r="S144" s="72"/>
      <c r="T144" s="72"/>
      <c r="U144" s="72"/>
      <c r="V144" s="72"/>
      <c r="W144" s="73"/>
      <c r="Z144" s="3"/>
      <c r="AA144" s="6"/>
      <c r="AB144" s="6"/>
      <c r="AC144" s="6"/>
      <c r="AD144" s="2"/>
      <c r="AE144" s="6"/>
      <c r="AF144" s="3"/>
      <c r="AG144" s="3"/>
      <c r="AH144" s="3"/>
    </row>
    <row r="145" spans="2:34" ht="21.75" thickBot="1">
      <c r="B145" s="69"/>
      <c r="C145" s="70"/>
      <c r="D145" s="74"/>
      <c r="E145" s="75"/>
      <c r="F145" s="75"/>
      <c r="G145" s="75"/>
      <c r="H145" s="75"/>
      <c r="I145" s="75"/>
      <c r="J145" s="75"/>
      <c r="K145" s="76"/>
      <c r="L145" s="56"/>
      <c r="M145" s="52" t="s">
        <v>0</v>
      </c>
      <c r="N145" s="57"/>
      <c r="O145" s="74"/>
      <c r="P145" s="75"/>
      <c r="Q145" s="75"/>
      <c r="R145" s="75"/>
      <c r="S145" s="75"/>
      <c r="T145" s="75"/>
      <c r="U145" s="75"/>
      <c r="V145" s="75"/>
      <c r="W145" s="76"/>
      <c r="Z145" s="3"/>
      <c r="AA145" s="6"/>
      <c r="AB145" s="6"/>
      <c r="AC145" s="6"/>
      <c r="AD145" s="2"/>
      <c r="AE145" s="6"/>
      <c r="AF145" s="3"/>
      <c r="AG145" s="3"/>
      <c r="AH145" s="3"/>
    </row>
    <row r="146" spans="2:34" ht="18.75" customHeight="1" thickBot="1">
      <c r="B146" s="18"/>
      <c r="C146" s="19"/>
      <c r="D146" s="63"/>
      <c r="E146" s="61"/>
      <c r="F146" s="61"/>
      <c r="G146" s="61"/>
      <c r="H146" s="61"/>
      <c r="I146" s="61"/>
      <c r="J146" s="61"/>
      <c r="K146" s="61"/>
      <c r="L146" s="45" t="str">
        <f>IF(OR(L144="",N144=""),"",SUM(L144:L145))</f>
        <v/>
      </c>
      <c r="M146" s="53"/>
      <c r="N146" s="47" t="str">
        <f>IF(OR(L144="",N144=""),"",SUM(N144:N145))</f>
        <v/>
      </c>
      <c r="O146" s="61"/>
      <c r="P146" s="61"/>
      <c r="Q146" s="61"/>
      <c r="R146" s="61"/>
      <c r="S146" s="61"/>
      <c r="T146" s="61"/>
      <c r="U146" s="61"/>
      <c r="V146" s="61"/>
      <c r="W146" s="62"/>
      <c r="Z146" s="3"/>
      <c r="AA146" s="6"/>
      <c r="AB146" s="6"/>
      <c r="AC146" s="6"/>
      <c r="AD146" s="2"/>
      <c r="AE146" s="6"/>
      <c r="AF146" s="3"/>
      <c r="AG146" s="3"/>
      <c r="AH146" s="3"/>
    </row>
    <row r="147" spans="2:34" ht="21">
      <c r="B147" s="67" t="s">
        <v>62</v>
      </c>
      <c r="C147" s="92"/>
      <c r="D147" s="71" t="str">
        <f>IF(OR(L84="",N84=""),"vencedor J25",IF(L84&gt;N84,D82,O82))</f>
        <v>vencedor J25</v>
      </c>
      <c r="E147" s="72"/>
      <c r="F147" s="72"/>
      <c r="G147" s="72"/>
      <c r="H147" s="72"/>
      <c r="I147" s="72"/>
      <c r="J147" s="72"/>
      <c r="K147" s="73"/>
      <c r="L147" s="54"/>
      <c r="M147" s="51" t="s">
        <v>0</v>
      </c>
      <c r="N147" s="55"/>
      <c r="O147" s="71" t="str">
        <f>IF(OR(L87="",N87=""),"vencedor J26",IF(L87&gt;N87,D85,O85))</f>
        <v>vencedor J26</v>
      </c>
      <c r="P147" s="72"/>
      <c r="Q147" s="72"/>
      <c r="R147" s="72"/>
      <c r="S147" s="72"/>
      <c r="T147" s="72"/>
      <c r="U147" s="72"/>
      <c r="V147" s="72"/>
      <c r="W147" s="73"/>
      <c r="Z147" s="3"/>
      <c r="AA147" s="6"/>
      <c r="AB147" s="6"/>
      <c r="AC147" s="6"/>
      <c r="AD147" s="2"/>
      <c r="AE147" s="6"/>
      <c r="AF147" s="3"/>
      <c r="AG147" s="3"/>
      <c r="AH147" s="3"/>
    </row>
    <row r="148" spans="2:34" ht="21.75" thickBot="1">
      <c r="B148" s="69"/>
      <c r="C148" s="93"/>
      <c r="D148" s="74"/>
      <c r="E148" s="75"/>
      <c r="F148" s="75"/>
      <c r="G148" s="75"/>
      <c r="H148" s="75"/>
      <c r="I148" s="75"/>
      <c r="J148" s="75"/>
      <c r="K148" s="76"/>
      <c r="L148" s="43"/>
      <c r="M148" s="44" t="s">
        <v>0</v>
      </c>
      <c r="N148" s="46"/>
      <c r="O148" s="74"/>
      <c r="P148" s="75"/>
      <c r="Q148" s="75"/>
      <c r="R148" s="75"/>
      <c r="S148" s="75"/>
      <c r="T148" s="75"/>
      <c r="U148" s="75"/>
      <c r="V148" s="75"/>
      <c r="W148" s="76"/>
      <c r="Z148" s="3"/>
      <c r="AA148" s="6"/>
      <c r="AB148" s="6"/>
      <c r="AC148" s="6"/>
      <c r="AD148" s="2"/>
      <c r="AE148" s="6"/>
      <c r="AF148" s="3"/>
      <c r="AG148" s="3"/>
      <c r="AH148" s="3"/>
    </row>
    <row r="149" spans="2:34" ht="15" customHeight="1" thickBot="1">
      <c r="B149" s="16"/>
      <c r="C149" s="17"/>
      <c r="D149" s="58"/>
      <c r="E149" s="59"/>
      <c r="F149" s="59"/>
      <c r="G149" s="59"/>
      <c r="H149" s="59"/>
      <c r="I149" s="59"/>
      <c r="J149" s="59"/>
      <c r="K149" s="60"/>
      <c r="L149" s="43" t="str">
        <f>IF(OR(L147="",N147=""),"",SUM(L147:L148))</f>
        <v/>
      </c>
      <c r="M149" s="44"/>
      <c r="N149" s="46" t="str">
        <f>IF(OR(N147="",L147=""),"",SUM(N147:N148))</f>
        <v/>
      </c>
      <c r="O149" s="58"/>
      <c r="P149" s="59"/>
      <c r="Q149" s="59"/>
      <c r="R149" s="59"/>
      <c r="S149" s="59"/>
      <c r="T149" s="59"/>
      <c r="U149" s="59"/>
      <c r="V149" s="59"/>
      <c r="W149" s="60"/>
      <c r="Z149" s="3"/>
      <c r="AA149" s="6"/>
      <c r="AB149" s="6"/>
      <c r="AC149" s="6"/>
      <c r="AD149" s="2"/>
      <c r="AE149" s="6"/>
      <c r="AF149" s="3"/>
      <c r="AG149" s="3"/>
      <c r="AH149" s="3"/>
    </row>
    <row r="150" spans="2:34" ht="21">
      <c r="B150" s="67" t="s">
        <v>63</v>
      </c>
      <c r="C150" s="92"/>
      <c r="D150" s="71" t="str">
        <f>IF(OR(L90="",N90=""),"vencedor J27",IF(L90&gt;N90,D88,O88))</f>
        <v>vencedor J27</v>
      </c>
      <c r="E150" s="72"/>
      <c r="F150" s="72"/>
      <c r="G150" s="72"/>
      <c r="H150" s="72"/>
      <c r="I150" s="72"/>
      <c r="J150" s="72"/>
      <c r="K150" s="73"/>
      <c r="L150" s="54"/>
      <c r="M150" s="51" t="s">
        <v>0</v>
      </c>
      <c r="N150" s="55"/>
      <c r="O150" s="71" t="str">
        <f>IF(OR(L93="",N93=""),"vencedor J28",IF(L93&gt;N93,D91,O91))</f>
        <v>vencedor J28</v>
      </c>
      <c r="P150" s="72"/>
      <c r="Q150" s="72"/>
      <c r="R150" s="72"/>
      <c r="S150" s="72"/>
      <c r="T150" s="72"/>
      <c r="U150" s="72"/>
      <c r="V150" s="72"/>
      <c r="W150" s="73"/>
      <c r="Z150" s="3"/>
      <c r="AA150" s="6"/>
      <c r="AB150" s="6"/>
      <c r="AC150" s="6"/>
      <c r="AD150" s="2"/>
      <c r="AE150" s="6"/>
      <c r="AF150" s="3"/>
      <c r="AG150" s="3"/>
      <c r="AH150" s="3"/>
    </row>
    <row r="151" spans="2:34" ht="21.75" thickBot="1">
      <c r="B151" s="69"/>
      <c r="C151" s="93"/>
      <c r="D151" s="74"/>
      <c r="E151" s="75"/>
      <c r="F151" s="75"/>
      <c r="G151" s="75"/>
      <c r="H151" s="75"/>
      <c r="I151" s="75"/>
      <c r="J151" s="75"/>
      <c r="K151" s="76"/>
      <c r="L151" s="44"/>
      <c r="M151" s="44" t="s">
        <v>0</v>
      </c>
      <c r="N151" s="44"/>
      <c r="O151" s="74"/>
      <c r="P151" s="75"/>
      <c r="Q151" s="75"/>
      <c r="R151" s="75"/>
      <c r="S151" s="75"/>
      <c r="T151" s="75"/>
      <c r="U151" s="75"/>
      <c r="V151" s="75"/>
      <c r="W151" s="76"/>
      <c r="Z151" s="3"/>
      <c r="AA151" s="6"/>
      <c r="AB151" s="6"/>
      <c r="AC151" s="6"/>
      <c r="AD151" s="2"/>
      <c r="AE151" s="6"/>
      <c r="AF151" s="3"/>
      <c r="AG151" s="3"/>
      <c r="AH151" s="3"/>
    </row>
    <row r="152" spans="2:34" ht="16.5" customHeight="1" thickBot="1">
      <c r="B152" s="16"/>
      <c r="C152" s="17"/>
      <c r="D152" s="58"/>
      <c r="E152" s="59"/>
      <c r="F152" s="59"/>
      <c r="G152" s="59"/>
      <c r="H152" s="59"/>
      <c r="I152" s="59"/>
      <c r="J152" s="59"/>
      <c r="K152" s="60"/>
      <c r="L152" s="44" t="str">
        <f>IF(OR(L150="",N150=""),"",SUM(L150:L151))</f>
        <v/>
      </c>
      <c r="M152" s="44"/>
      <c r="N152" s="44" t="str">
        <f>IF(OR(L150="",N150=""),"",SUM(N150:N151))</f>
        <v/>
      </c>
      <c r="O152" s="58"/>
      <c r="P152" s="59"/>
      <c r="Q152" s="59"/>
      <c r="R152" s="59"/>
      <c r="S152" s="59"/>
      <c r="T152" s="59"/>
      <c r="U152" s="59"/>
      <c r="V152" s="59"/>
      <c r="W152" s="60"/>
      <c r="Z152" s="3"/>
      <c r="AA152" s="6"/>
      <c r="AB152" s="6"/>
      <c r="AC152" s="6"/>
      <c r="AD152" s="2"/>
      <c r="AE152" s="6"/>
      <c r="AF152" s="3"/>
      <c r="AG152" s="3"/>
      <c r="AH152" s="3"/>
    </row>
    <row r="153" spans="2:34" ht="21">
      <c r="B153" s="67" t="s">
        <v>64</v>
      </c>
      <c r="C153" s="92"/>
      <c r="D153" s="71" t="str">
        <f>IF(OR(L96="",N96=""),"vencedor J29",IF(L96&gt;N96,D94,O94))</f>
        <v>vencedor J29</v>
      </c>
      <c r="E153" s="72"/>
      <c r="F153" s="72"/>
      <c r="G153" s="72"/>
      <c r="H153" s="72"/>
      <c r="I153" s="72"/>
      <c r="J153" s="72"/>
      <c r="K153" s="73"/>
      <c r="L153" s="54"/>
      <c r="M153" s="51" t="s">
        <v>0</v>
      </c>
      <c r="N153" s="55"/>
      <c r="O153" s="71" t="str">
        <f>IF(OR(L99="",N99=""),"vencedor J30",IF(L99&gt;N99,D97,O97))</f>
        <v>vencedor J30</v>
      </c>
      <c r="P153" s="72"/>
      <c r="Q153" s="72"/>
      <c r="R153" s="72"/>
      <c r="S153" s="72"/>
      <c r="T153" s="72"/>
      <c r="U153" s="72"/>
      <c r="V153" s="72"/>
      <c r="W153" s="73"/>
      <c r="Z153" s="3"/>
      <c r="AA153" s="6"/>
      <c r="AB153" s="6"/>
      <c r="AC153" s="6"/>
      <c r="AD153" s="2"/>
      <c r="AE153" s="6"/>
      <c r="AF153" s="3"/>
      <c r="AG153" s="3"/>
      <c r="AH153" s="3"/>
    </row>
    <row r="154" spans="2:34" ht="21.75" thickBot="1">
      <c r="B154" s="69"/>
      <c r="C154" s="93"/>
      <c r="D154" s="74"/>
      <c r="E154" s="75"/>
      <c r="F154" s="75"/>
      <c r="G154" s="75"/>
      <c r="H154" s="75"/>
      <c r="I154" s="75"/>
      <c r="J154" s="75"/>
      <c r="K154" s="76"/>
      <c r="L154" s="44"/>
      <c r="M154" s="44" t="s">
        <v>0</v>
      </c>
      <c r="N154" s="44"/>
      <c r="O154" s="74"/>
      <c r="P154" s="75"/>
      <c r="Q154" s="75"/>
      <c r="R154" s="75"/>
      <c r="S154" s="75"/>
      <c r="T154" s="75"/>
      <c r="U154" s="75"/>
      <c r="V154" s="75"/>
      <c r="W154" s="76"/>
      <c r="Z154" s="3"/>
      <c r="AA154" s="6"/>
      <c r="AB154" s="6"/>
      <c r="AC154" s="6"/>
      <c r="AD154" s="2"/>
      <c r="AE154" s="6"/>
      <c r="AF154" s="3"/>
      <c r="AG154" s="3"/>
      <c r="AH154" s="3"/>
    </row>
    <row r="155" spans="2:34" ht="16.5" customHeight="1" thickBot="1">
      <c r="B155" s="16"/>
      <c r="C155" s="17"/>
      <c r="D155" s="58"/>
      <c r="E155" s="59"/>
      <c r="F155" s="59"/>
      <c r="G155" s="59"/>
      <c r="H155" s="59"/>
      <c r="I155" s="59"/>
      <c r="J155" s="59"/>
      <c r="K155" s="60"/>
      <c r="L155" s="44" t="str">
        <f>IF(OR(L153="",N153=""),"",SUM(L153:L154))</f>
        <v/>
      </c>
      <c r="M155" s="44"/>
      <c r="N155" s="44" t="str">
        <f>IF(OR(N153="",L153=""),"",SUM(N153:N154))</f>
        <v/>
      </c>
      <c r="O155" s="58"/>
      <c r="P155" s="59"/>
      <c r="Q155" s="59"/>
      <c r="R155" s="59"/>
      <c r="S155" s="59"/>
      <c r="T155" s="59"/>
      <c r="U155" s="59"/>
      <c r="V155" s="59"/>
      <c r="W155" s="60"/>
      <c r="Z155" s="3"/>
      <c r="AA155" s="6"/>
      <c r="AB155" s="6"/>
      <c r="AC155" s="6"/>
      <c r="AD155" s="2"/>
      <c r="AE155" s="6"/>
      <c r="AF155" s="3"/>
      <c r="AG155" s="3"/>
      <c r="AH155" s="3"/>
    </row>
    <row r="156" spans="2:34" ht="21">
      <c r="B156" s="67" t="s">
        <v>65</v>
      </c>
      <c r="C156" s="68"/>
      <c r="D156" s="71" t="str">
        <f>IF(OR(L102="",N102=""),"vencedor J31",IF(L102&gt;N102,D100,O100))</f>
        <v>vencedor J31</v>
      </c>
      <c r="E156" s="72"/>
      <c r="F156" s="72"/>
      <c r="G156" s="72"/>
      <c r="H156" s="72"/>
      <c r="I156" s="72"/>
      <c r="J156" s="72"/>
      <c r="K156" s="73"/>
      <c r="L156" s="54"/>
      <c r="M156" s="51" t="s">
        <v>0</v>
      </c>
      <c r="N156" s="55"/>
      <c r="O156" s="71" t="str">
        <f>IF(OR(L105="",N105=""),"vencedor J32",IF(L105&gt;N105,D102,O102))</f>
        <v>vencedor J32</v>
      </c>
      <c r="P156" s="72"/>
      <c r="Q156" s="72"/>
      <c r="R156" s="72"/>
      <c r="S156" s="72"/>
      <c r="T156" s="72"/>
      <c r="U156" s="72"/>
      <c r="V156" s="72"/>
      <c r="W156" s="73"/>
      <c r="Z156" s="3"/>
      <c r="AA156" s="6"/>
      <c r="AB156" s="6"/>
      <c r="AC156" s="6"/>
      <c r="AD156" s="2"/>
      <c r="AE156" s="6"/>
      <c r="AF156" s="3"/>
      <c r="AG156" s="3"/>
      <c r="AH156" s="3"/>
    </row>
    <row r="157" spans="2:34" ht="21.75" thickBot="1">
      <c r="B157" s="69"/>
      <c r="C157" s="70"/>
      <c r="D157" s="74"/>
      <c r="E157" s="75"/>
      <c r="F157" s="75"/>
      <c r="G157" s="75"/>
      <c r="H157" s="75"/>
      <c r="I157" s="75"/>
      <c r="J157" s="75"/>
      <c r="K157" s="76"/>
      <c r="L157" s="56"/>
      <c r="M157" s="52" t="s">
        <v>0</v>
      </c>
      <c r="N157" s="57"/>
      <c r="O157" s="74"/>
      <c r="P157" s="75"/>
      <c r="Q157" s="75"/>
      <c r="R157" s="75"/>
      <c r="S157" s="75"/>
      <c r="T157" s="75"/>
      <c r="U157" s="75"/>
      <c r="V157" s="75"/>
      <c r="W157" s="76"/>
      <c r="Z157" s="3"/>
      <c r="AA157" s="6"/>
      <c r="AB157" s="6"/>
      <c r="AC157" s="6"/>
      <c r="AD157" s="2"/>
      <c r="AE157" s="6"/>
      <c r="AF157" s="3"/>
      <c r="AG157" s="3"/>
      <c r="AH157" s="3"/>
    </row>
    <row r="158" spans="2:34" ht="19.5" customHeight="1" thickBot="1">
      <c r="B158" s="18"/>
      <c r="C158" s="19"/>
      <c r="D158" s="26"/>
      <c r="E158" s="27"/>
      <c r="F158" s="27"/>
      <c r="G158" s="27"/>
      <c r="H158" s="27"/>
      <c r="I158" s="27"/>
      <c r="J158" s="27"/>
      <c r="K158" s="27"/>
      <c r="L158" s="45" t="str">
        <f>IF(OR(L156="",N156=""),"",SUM(L156:L157))</f>
        <v/>
      </c>
      <c r="M158" s="53"/>
      <c r="N158" s="47" t="str">
        <f>IF(OR(L156="",N156=""),"",SUM(N156:N157))</f>
        <v/>
      </c>
      <c r="O158" s="27"/>
      <c r="P158" s="27"/>
      <c r="Q158" s="27"/>
      <c r="R158" s="27"/>
      <c r="S158" s="27"/>
      <c r="T158" s="27"/>
      <c r="U158" s="27"/>
      <c r="V158" s="27"/>
      <c r="W158" s="28"/>
      <c r="Z158" s="3"/>
      <c r="AA158" s="6"/>
      <c r="AB158" s="6"/>
      <c r="AC158" s="6"/>
      <c r="AD158" s="2"/>
      <c r="AE158" s="6"/>
      <c r="AF158" s="3"/>
      <c r="AG158" s="3"/>
      <c r="AH158" s="3"/>
    </row>
    <row r="159" spans="2:34">
      <c r="Z159" s="3"/>
    </row>
    <row r="160" spans="2:34" ht="15.75" thickBot="1">
      <c r="Z160" s="3"/>
    </row>
    <row r="161" spans="2:26">
      <c r="B161" s="94" t="s">
        <v>20</v>
      </c>
      <c r="C161" s="95"/>
      <c r="D161" s="95"/>
      <c r="E161" s="95"/>
      <c r="F161" s="95"/>
      <c r="G161" s="95"/>
      <c r="H161" s="95"/>
      <c r="I161" s="95"/>
      <c r="J161" s="95"/>
      <c r="K161" s="95"/>
      <c r="L161" s="95"/>
      <c r="M161" s="95"/>
      <c r="N161" s="95"/>
      <c r="O161" s="95"/>
      <c r="P161" s="95"/>
      <c r="Q161" s="95"/>
      <c r="R161" s="95"/>
      <c r="S161" s="95"/>
      <c r="T161" s="95"/>
      <c r="U161" s="95"/>
      <c r="V161" s="95"/>
      <c r="W161" s="96"/>
      <c r="Z161" s="2"/>
    </row>
    <row r="162" spans="2:26" ht="15.75" thickBot="1">
      <c r="B162" s="97"/>
      <c r="C162" s="98"/>
      <c r="D162" s="98"/>
      <c r="E162" s="98"/>
      <c r="F162" s="98"/>
      <c r="G162" s="98"/>
      <c r="H162" s="98"/>
      <c r="I162" s="98"/>
      <c r="J162" s="98"/>
      <c r="K162" s="98"/>
      <c r="L162" s="98"/>
      <c r="M162" s="98"/>
      <c r="N162" s="98"/>
      <c r="O162" s="98"/>
      <c r="P162" s="98"/>
      <c r="Q162" s="98"/>
      <c r="R162" s="98"/>
      <c r="S162" s="98"/>
      <c r="T162" s="98"/>
      <c r="U162" s="98"/>
      <c r="V162" s="98"/>
      <c r="W162" s="99"/>
      <c r="Z162" s="3"/>
    </row>
    <row r="163" spans="2:26" ht="15.75" thickBot="1">
      <c r="Z163" s="3"/>
    </row>
    <row r="164" spans="2:26" ht="14.25" customHeight="1">
      <c r="B164" s="7"/>
      <c r="C164" s="8"/>
      <c r="D164" s="8"/>
      <c r="E164" s="8"/>
      <c r="F164" s="8"/>
      <c r="G164" s="8"/>
      <c r="H164" s="8"/>
      <c r="I164" s="8"/>
      <c r="J164" s="100" t="s">
        <v>68</v>
      </c>
      <c r="K164" s="101"/>
      <c r="L164" s="101"/>
      <c r="M164" s="101"/>
      <c r="N164" s="101"/>
      <c r="O164" s="101"/>
      <c r="P164" s="102"/>
      <c r="Q164" s="8"/>
      <c r="R164" s="8"/>
      <c r="S164" s="8"/>
      <c r="T164" s="8"/>
      <c r="U164" s="8"/>
      <c r="V164" s="8"/>
      <c r="W164" s="9"/>
      <c r="Z164" s="3"/>
    </row>
    <row r="165" spans="2:26" ht="18.75" customHeight="1" thickBot="1">
      <c r="B165" s="10"/>
      <c r="C165" s="11"/>
      <c r="D165" s="11"/>
      <c r="E165" s="11"/>
      <c r="F165" s="11"/>
      <c r="G165" s="11"/>
      <c r="H165" s="11"/>
      <c r="I165" s="11"/>
      <c r="J165" s="103"/>
      <c r="K165" s="104"/>
      <c r="L165" s="104"/>
      <c r="M165" s="104"/>
      <c r="N165" s="104"/>
      <c r="O165" s="104"/>
      <c r="P165" s="105"/>
      <c r="Q165" s="11"/>
      <c r="R165" s="11"/>
      <c r="S165" s="11"/>
      <c r="T165" s="11"/>
      <c r="U165" s="11"/>
      <c r="V165" s="11"/>
      <c r="W165" s="12"/>
      <c r="Z165" s="3"/>
    </row>
    <row r="166" spans="2:26" ht="21">
      <c r="B166" s="67" t="s">
        <v>132</v>
      </c>
      <c r="C166" s="92"/>
      <c r="D166" s="86" t="str">
        <f>IF(OR(L113="",N113=""),"vencedor J33",IF(L113&gt;N113,D111,O111))</f>
        <v>vencedor J33</v>
      </c>
      <c r="E166" s="87"/>
      <c r="F166" s="87"/>
      <c r="G166" s="87"/>
      <c r="H166" s="87"/>
      <c r="I166" s="87"/>
      <c r="J166" s="87"/>
      <c r="K166" s="88"/>
      <c r="L166" s="54"/>
      <c r="M166" s="51" t="s">
        <v>0</v>
      </c>
      <c r="N166" s="55"/>
      <c r="O166" s="86" t="str">
        <f>IF(OR(L116="",N116=""),"vencedor J34",IF(L116&gt;N116,D114,O114))</f>
        <v>vencedor J34</v>
      </c>
      <c r="P166" s="87"/>
      <c r="Q166" s="87"/>
      <c r="R166" s="87"/>
      <c r="S166" s="87"/>
      <c r="T166" s="87"/>
      <c r="U166" s="87"/>
      <c r="V166" s="87"/>
      <c r="W166" s="88"/>
      <c r="Z166" s="3"/>
    </row>
    <row r="167" spans="2:26" ht="21.75" thickBot="1">
      <c r="B167" s="69"/>
      <c r="C167" s="93"/>
      <c r="D167" s="89"/>
      <c r="E167" s="90"/>
      <c r="F167" s="90"/>
      <c r="G167" s="90"/>
      <c r="H167" s="90"/>
      <c r="I167" s="90"/>
      <c r="J167" s="90"/>
      <c r="K167" s="91"/>
      <c r="L167" s="43"/>
      <c r="M167" s="44" t="s">
        <v>0</v>
      </c>
      <c r="N167" s="46"/>
      <c r="O167" s="89"/>
      <c r="P167" s="90"/>
      <c r="Q167" s="90"/>
      <c r="R167" s="90"/>
      <c r="S167" s="90"/>
      <c r="T167" s="90"/>
      <c r="U167" s="90"/>
      <c r="V167" s="90"/>
      <c r="W167" s="91"/>
      <c r="Z167" s="3"/>
    </row>
    <row r="168" spans="2:26" ht="18" customHeight="1" thickBot="1">
      <c r="B168" s="16"/>
      <c r="C168" s="17"/>
      <c r="D168" s="23"/>
      <c r="E168" s="24"/>
      <c r="F168" s="24"/>
      <c r="G168" s="24"/>
      <c r="H168" s="24"/>
      <c r="I168" s="24"/>
      <c r="J168" s="24"/>
      <c r="K168" s="25"/>
      <c r="L168" s="43" t="str">
        <f>IF(OR(L166="",N166=""),"",SUM(L166:L167))</f>
        <v/>
      </c>
      <c r="M168" s="44"/>
      <c r="N168" s="46" t="str">
        <f>IF(OR(N166="",L166=""),"",SUM(N166:N167))</f>
        <v/>
      </c>
      <c r="O168" s="23"/>
      <c r="P168" s="24"/>
      <c r="Q168" s="24"/>
      <c r="R168" s="24"/>
      <c r="S168" s="24"/>
      <c r="T168" s="24"/>
      <c r="U168" s="24"/>
      <c r="V168" s="24"/>
      <c r="W168" s="25"/>
      <c r="Z168" s="3"/>
    </row>
    <row r="169" spans="2:26" ht="21">
      <c r="B169" s="67" t="s">
        <v>133</v>
      </c>
      <c r="C169" s="92"/>
      <c r="D169" s="86" t="str">
        <f>IF(OR(L119="",N119=""),"vencedor J35",IF(L119&gt;N119,D117,O117))</f>
        <v>vencedor J35</v>
      </c>
      <c r="E169" s="87"/>
      <c r="F169" s="87"/>
      <c r="G169" s="87"/>
      <c r="H169" s="87"/>
      <c r="I169" s="87"/>
      <c r="J169" s="87"/>
      <c r="K169" s="88"/>
      <c r="L169" s="54"/>
      <c r="M169" s="51" t="s">
        <v>0</v>
      </c>
      <c r="N169" s="55"/>
      <c r="O169" s="86" t="str">
        <f>IF(OR(L122="",N122=""),"vencedor J36",IF(L122&gt;N122,D120,O120))</f>
        <v>vencedor J36</v>
      </c>
      <c r="P169" s="87"/>
      <c r="Q169" s="87"/>
      <c r="R169" s="87"/>
      <c r="S169" s="87"/>
      <c r="T169" s="87"/>
      <c r="U169" s="87"/>
      <c r="V169" s="87"/>
      <c r="W169" s="88"/>
      <c r="Z169" s="3"/>
    </row>
    <row r="170" spans="2:26" ht="21.75" thickBot="1">
      <c r="B170" s="69"/>
      <c r="C170" s="93"/>
      <c r="D170" s="89"/>
      <c r="E170" s="90"/>
      <c r="F170" s="90"/>
      <c r="G170" s="90"/>
      <c r="H170" s="90"/>
      <c r="I170" s="90"/>
      <c r="J170" s="90"/>
      <c r="K170" s="91"/>
      <c r="L170" s="44"/>
      <c r="M170" s="44" t="s">
        <v>0</v>
      </c>
      <c r="N170" s="44"/>
      <c r="O170" s="89"/>
      <c r="P170" s="90"/>
      <c r="Q170" s="90"/>
      <c r="R170" s="90"/>
      <c r="S170" s="90"/>
      <c r="T170" s="90"/>
      <c r="U170" s="90"/>
      <c r="V170" s="90"/>
      <c r="W170" s="91"/>
      <c r="Z170" s="3"/>
    </row>
    <row r="171" spans="2:26" ht="18.75" customHeight="1" thickBot="1">
      <c r="B171" s="16"/>
      <c r="C171" s="17"/>
      <c r="D171" s="23"/>
      <c r="E171" s="24"/>
      <c r="F171" s="24"/>
      <c r="G171" s="24"/>
      <c r="H171" s="24"/>
      <c r="I171" s="24"/>
      <c r="J171" s="24"/>
      <c r="K171" s="25"/>
      <c r="L171" s="44" t="str">
        <f>IF(OR(L169="",N169=""),"",SUM(L169:L170))</f>
        <v/>
      </c>
      <c r="M171" s="44"/>
      <c r="N171" s="44" t="str">
        <f>IF(OR(L169="",N169=""),"",SUM(N169:N170))</f>
        <v/>
      </c>
      <c r="O171" s="23"/>
      <c r="P171" s="24"/>
      <c r="Q171" s="24"/>
      <c r="R171" s="24"/>
      <c r="S171" s="24"/>
      <c r="T171" s="24"/>
      <c r="U171" s="24"/>
      <c r="V171" s="24"/>
      <c r="W171" s="25"/>
      <c r="Z171" s="3"/>
    </row>
    <row r="172" spans="2:26" ht="21">
      <c r="B172" s="67" t="s">
        <v>134</v>
      </c>
      <c r="C172" s="92"/>
      <c r="D172" s="86" t="str">
        <f>IF(OR(L125="",N125=""),"vencedor J37",IF(L125&gt;N125,D123,O123))</f>
        <v>vencedor J37</v>
      </c>
      <c r="E172" s="87"/>
      <c r="F172" s="87"/>
      <c r="G172" s="87"/>
      <c r="H172" s="87"/>
      <c r="I172" s="87"/>
      <c r="J172" s="87"/>
      <c r="K172" s="88"/>
      <c r="L172" s="54"/>
      <c r="M172" s="51" t="s">
        <v>0</v>
      </c>
      <c r="N172" s="55"/>
      <c r="O172" s="86" t="str">
        <f>IF(OR(L128="",N128=""),"vencedor J38",IF(L128&gt;N128,D126,O126))</f>
        <v>vencedor J38</v>
      </c>
      <c r="P172" s="87"/>
      <c r="Q172" s="87"/>
      <c r="R172" s="87"/>
      <c r="S172" s="87"/>
      <c r="T172" s="87"/>
      <c r="U172" s="87"/>
      <c r="V172" s="87"/>
      <c r="W172" s="88"/>
      <c r="Z172" s="3"/>
    </row>
    <row r="173" spans="2:26" ht="21.75" thickBot="1">
      <c r="B173" s="69"/>
      <c r="C173" s="93"/>
      <c r="D173" s="89"/>
      <c r="E173" s="90"/>
      <c r="F173" s="90"/>
      <c r="G173" s="90"/>
      <c r="H173" s="90"/>
      <c r="I173" s="90"/>
      <c r="J173" s="90"/>
      <c r="K173" s="91"/>
      <c r="L173" s="44"/>
      <c r="M173" s="44" t="s">
        <v>0</v>
      </c>
      <c r="N173" s="44"/>
      <c r="O173" s="89"/>
      <c r="P173" s="90"/>
      <c r="Q173" s="90"/>
      <c r="R173" s="90"/>
      <c r="S173" s="90"/>
      <c r="T173" s="90"/>
      <c r="U173" s="90"/>
      <c r="V173" s="90"/>
      <c r="W173" s="91"/>
      <c r="Z173" s="3"/>
    </row>
    <row r="174" spans="2:26" ht="17.25" customHeight="1" thickBot="1">
      <c r="B174" s="16"/>
      <c r="C174" s="17"/>
      <c r="D174" s="23"/>
      <c r="E174" s="24"/>
      <c r="F174" s="24"/>
      <c r="G174" s="24"/>
      <c r="H174" s="24"/>
      <c r="I174" s="24"/>
      <c r="J174" s="24"/>
      <c r="K174" s="25"/>
      <c r="L174" s="44" t="str">
        <f>IF(OR(L172="",N172=""),"",SUM(L172:L173))</f>
        <v/>
      </c>
      <c r="M174" s="44"/>
      <c r="N174" s="44" t="str">
        <f>IF(OR(N172="",L172=""),"",SUM(N172:N173))</f>
        <v/>
      </c>
      <c r="O174" s="23"/>
      <c r="P174" s="24"/>
      <c r="Q174" s="24"/>
      <c r="R174" s="24"/>
      <c r="S174" s="24"/>
      <c r="T174" s="24"/>
      <c r="U174" s="24"/>
      <c r="V174" s="24"/>
      <c r="W174" s="25"/>
      <c r="Z174" s="3"/>
    </row>
    <row r="175" spans="2:26" ht="21">
      <c r="B175" s="67" t="s">
        <v>135</v>
      </c>
      <c r="C175" s="68"/>
      <c r="D175" s="86" t="str">
        <f>IF(OR(L131="",N131=""),"vencedor J39",IF(L131&gt;N131,D129,O129))</f>
        <v>vencedor J39</v>
      </c>
      <c r="E175" s="87"/>
      <c r="F175" s="87"/>
      <c r="G175" s="87"/>
      <c r="H175" s="87"/>
      <c r="I175" s="87"/>
      <c r="J175" s="87"/>
      <c r="K175" s="88"/>
      <c r="L175" s="54"/>
      <c r="M175" s="51" t="s">
        <v>0</v>
      </c>
      <c r="N175" s="55"/>
      <c r="O175" s="86" t="str">
        <f>IF(OR(L134="",N134=""),"vencedor J40",IF(L134&gt;N134,D132,O132))</f>
        <v>vencedor J40</v>
      </c>
      <c r="P175" s="87"/>
      <c r="Q175" s="87"/>
      <c r="R175" s="87"/>
      <c r="S175" s="87"/>
      <c r="T175" s="87"/>
      <c r="U175" s="87"/>
      <c r="V175" s="87"/>
      <c r="W175" s="88"/>
      <c r="Z175" s="3"/>
    </row>
    <row r="176" spans="2:26" ht="21.75" thickBot="1">
      <c r="B176" s="69"/>
      <c r="C176" s="70"/>
      <c r="D176" s="89"/>
      <c r="E176" s="90"/>
      <c r="F176" s="90"/>
      <c r="G176" s="90"/>
      <c r="H176" s="90"/>
      <c r="I176" s="90"/>
      <c r="J176" s="90"/>
      <c r="K176" s="91"/>
      <c r="L176" s="56"/>
      <c r="M176" s="52" t="s">
        <v>0</v>
      </c>
      <c r="N176" s="57"/>
      <c r="O176" s="89"/>
      <c r="P176" s="90"/>
      <c r="Q176" s="90"/>
      <c r="R176" s="90"/>
      <c r="S176" s="90"/>
      <c r="T176" s="90"/>
      <c r="U176" s="90"/>
      <c r="V176" s="90"/>
      <c r="W176" s="91"/>
      <c r="Z176" s="3"/>
    </row>
    <row r="177" spans="2:26" ht="21.75" thickBot="1">
      <c r="B177" s="18"/>
      <c r="C177" s="19"/>
      <c r="D177" s="26"/>
      <c r="E177" s="27"/>
      <c r="F177" s="27"/>
      <c r="G177" s="27"/>
      <c r="H177" s="27"/>
      <c r="I177" s="27"/>
      <c r="J177" s="27"/>
      <c r="K177" s="27"/>
      <c r="L177" s="45" t="str">
        <f>IF(OR(L175="",N175=""),"",SUM(L175:L176))</f>
        <v/>
      </c>
      <c r="M177" s="53"/>
      <c r="N177" s="47" t="str">
        <f>IF(OR(L175="",N175=""),"",SUM(N175:N176))</f>
        <v/>
      </c>
      <c r="O177" s="27"/>
      <c r="P177" s="27"/>
      <c r="Q177" s="27"/>
      <c r="R177" s="27"/>
      <c r="S177" s="27"/>
      <c r="T177" s="27"/>
      <c r="U177" s="27"/>
      <c r="V177" s="27"/>
      <c r="W177" s="28"/>
      <c r="Z177" s="3"/>
    </row>
    <row r="178" spans="2:26" ht="21">
      <c r="B178" s="67" t="s">
        <v>136</v>
      </c>
      <c r="C178" s="92"/>
      <c r="D178" s="86" t="str">
        <f>IF(OR(L137="",N137=""),"vencedor J41",IF(L137&gt;N137,D135,O135))</f>
        <v>vencedor J41</v>
      </c>
      <c r="E178" s="87"/>
      <c r="F178" s="87"/>
      <c r="G178" s="87"/>
      <c r="H178" s="87"/>
      <c r="I178" s="87"/>
      <c r="J178" s="87"/>
      <c r="K178" s="88"/>
      <c r="L178" s="54"/>
      <c r="M178" s="51" t="s">
        <v>0</v>
      </c>
      <c r="N178" s="55"/>
      <c r="O178" s="86" t="str">
        <f>IF(OR(L140="",N140=""),"vencedor J42",IF(L140&gt;N140,D138,O138))</f>
        <v>vencedor J42</v>
      </c>
      <c r="P178" s="87"/>
      <c r="Q178" s="87"/>
      <c r="R178" s="87"/>
      <c r="S178" s="87"/>
      <c r="T178" s="87"/>
      <c r="U178" s="87"/>
      <c r="V178" s="87"/>
      <c r="W178" s="88"/>
      <c r="Z178" s="3"/>
    </row>
    <row r="179" spans="2:26" ht="21.75" thickBot="1">
      <c r="B179" s="69"/>
      <c r="C179" s="93"/>
      <c r="D179" s="89"/>
      <c r="E179" s="90"/>
      <c r="F179" s="90"/>
      <c r="G179" s="90"/>
      <c r="H179" s="90"/>
      <c r="I179" s="90"/>
      <c r="J179" s="90"/>
      <c r="K179" s="91"/>
      <c r="L179" s="43"/>
      <c r="M179" s="44" t="s">
        <v>0</v>
      </c>
      <c r="N179" s="46"/>
      <c r="O179" s="89"/>
      <c r="P179" s="90"/>
      <c r="Q179" s="90"/>
      <c r="R179" s="90"/>
      <c r="S179" s="90"/>
      <c r="T179" s="90"/>
      <c r="U179" s="90"/>
      <c r="V179" s="90"/>
      <c r="W179" s="91"/>
      <c r="Z179" s="3"/>
    </row>
    <row r="180" spans="2:26" ht="15.75" customHeight="1" thickBot="1">
      <c r="B180" s="16"/>
      <c r="C180" s="17"/>
      <c r="D180" s="23"/>
      <c r="E180" s="24"/>
      <c r="F180" s="24"/>
      <c r="G180" s="24"/>
      <c r="H180" s="24"/>
      <c r="I180" s="24"/>
      <c r="J180" s="24"/>
      <c r="K180" s="25"/>
      <c r="L180" s="43" t="str">
        <f>IF(OR(L178="",N178=""),"",SUM(L178:L179))</f>
        <v/>
      </c>
      <c r="M180" s="44"/>
      <c r="N180" s="46" t="str">
        <f>IF(OR(N178="",L178=""),"",SUM(N178:N179))</f>
        <v/>
      </c>
      <c r="O180" s="23"/>
      <c r="P180" s="24"/>
      <c r="Q180" s="24"/>
      <c r="R180" s="24"/>
      <c r="S180" s="24"/>
      <c r="T180" s="24"/>
      <c r="U180" s="24"/>
      <c r="V180" s="24"/>
      <c r="W180" s="25"/>
      <c r="Z180" s="3"/>
    </row>
    <row r="181" spans="2:26" ht="21">
      <c r="B181" s="67" t="s">
        <v>137</v>
      </c>
      <c r="C181" s="92"/>
      <c r="D181" s="86" t="str">
        <f>IF(OR(L143="",N143=""),"vencedor J43",IF(L143&gt;N143,D141,O141))</f>
        <v>vencedor J43</v>
      </c>
      <c r="E181" s="87"/>
      <c r="F181" s="87"/>
      <c r="G181" s="87"/>
      <c r="H181" s="87"/>
      <c r="I181" s="87"/>
      <c r="J181" s="87"/>
      <c r="K181" s="88"/>
      <c r="L181" s="54"/>
      <c r="M181" s="51" t="s">
        <v>0</v>
      </c>
      <c r="N181" s="55"/>
      <c r="O181" s="86" t="str">
        <f>IF(OR(L146="",N146=""),"vencedor J44",IF(L146&gt;N146,D144,O144))</f>
        <v>vencedor J44</v>
      </c>
      <c r="P181" s="87"/>
      <c r="Q181" s="87"/>
      <c r="R181" s="87"/>
      <c r="S181" s="87"/>
      <c r="T181" s="87"/>
      <c r="U181" s="87"/>
      <c r="V181" s="87"/>
      <c r="W181" s="88"/>
      <c r="Z181" s="3"/>
    </row>
    <row r="182" spans="2:26" ht="21.75" thickBot="1">
      <c r="B182" s="69"/>
      <c r="C182" s="93"/>
      <c r="D182" s="89"/>
      <c r="E182" s="90"/>
      <c r="F182" s="90"/>
      <c r="G182" s="90"/>
      <c r="H182" s="90"/>
      <c r="I182" s="90"/>
      <c r="J182" s="90"/>
      <c r="K182" s="91"/>
      <c r="L182" s="44"/>
      <c r="M182" s="44" t="s">
        <v>0</v>
      </c>
      <c r="N182" s="44"/>
      <c r="O182" s="89"/>
      <c r="P182" s="90"/>
      <c r="Q182" s="90"/>
      <c r="R182" s="90"/>
      <c r="S182" s="90"/>
      <c r="T182" s="90"/>
      <c r="U182" s="90"/>
      <c r="V182" s="90"/>
      <c r="W182" s="91"/>
      <c r="Z182" s="3"/>
    </row>
    <row r="183" spans="2:26" ht="17.25" customHeight="1" thickBot="1">
      <c r="B183" s="16"/>
      <c r="C183" s="17"/>
      <c r="D183" s="23"/>
      <c r="E183" s="24"/>
      <c r="F183" s="24"/>
      <c r="G183" s="24"/>
      <c r="H183" s="24"/>
      <c r="I183" s="24"/>
      <c r="J183" s="24"/>
      <c r="K183" s="25"/>
      <c r="L183" s="44" t="str">
        <f>IF(OR(L181="",N181=""),"",SUM(L181:L182))</f>
        <v/>
      </c>
      <c r="M183" s="44"/>
      <c r="N183" s="44" t="str">
        <f>IF(OR(L181="",N181=""),"",SUM(N181:N182))</f>
        <v/>
      </c>
      <c r="O183" s="23"/>
      <c r="P183" s="24"/>
      <c r="Q183" s="24"/>
      <c r="R183" s="24"/>
      <c r="S183" s="24"/>
      <c r="T183" s="24"/>
      <c r="U183" s="24"/>
      <c r="V183" s="24"/>
      <c r="W183" s="25"/>
      <c r="Z183" s="3"/>
    </row>
    <row r="184" spans="2:26" ht="21">
      <c r="B184" s="67" t="s">
        <v>138</v>
      </c>
      <c r="C184" s="92"/>
      <c r="D184" s="86" t="str">
        <f>IF(OR(L149="",N149=""),"vencedor J45",IF(L149&gt;N149,D147,O147))</f>
        <v>vencedor J45</v>
      </c>
      <c r="E184" s="87"/>
      <c r="F184" s="87"/>
      <c r="G184" s="87"/>
      <c r="H184" s="87"/>
      <c r="I184" s="87"/>
      <c r="J184" s="87"/>
      <c r="K184" s="88"/>
      <c r="L184" s="54"/>
      <c r="M184" s="51" t="s">
        <v>0</v>
      </c>
      <c r="N184" s="55"/>
      <c r="O184" s="86" t="str">
        <f>IF(OR(L152="",N152=""),"vencedor J46",IF(L152&gt;N152,D150,O150))</f>
        <v>vencedor J46</v>
      </c>
      <c r="P184" s="87"/>
      <c r="Q184" s="87"/>
      <c r="R184" s="87"/>
      <c r="S184" s="87"/>
      <c r="T184" s="87"/>
      <c r="U184" s="87"/>
      <c r="V184" s="87"/>
      <c r="W184" s="88"/>
      <c r="Z184" s="3"/>
    </row>
    <row r="185" spans="2:26" ht="21.75" thickBot="1">
      <c r="B185" s="69"/>
      <c r="C185" s="93"/>
      <c r="D185" s="89"/>
      <c r="E185" s="90"/>
      <c r="F185" s="90"/>
      <c r="G185" s="90"/>
      <c r="H185" s="90"/>
      <c r="I185" s="90"/>
      <c r="J185" s="90"/>
      <c r="K185" s="91"/>
      <c r="L185" s="44"/>
      <c r="M185" s="44" t="s">
        <v>0</v>
      </c>
      <c r="N185" s="44"/>
      <c r="O185" s="89"/>
      <c r="P185" s="90"/>
      <c r="Q185" s="90"/>
      <c r="R185" s="90"/>
      <c r="S185" s="90"/>
      <c r="T185" s="90"/>
      <c r="U185" s="90"/>
      <c r="V185" s="90"/>
      <c r="W185" s="91"/>
      <c r="Z185" s="3"/>
    </row>
    <row r="186" spans="2:26" ht="18.75" customHeight="1" thickBot="1">
      <c r="B186" s="16"/>
      <c r="C186" s="17"/>
      <c r="D186" s="23"/>
      <c r="E186" s="24"/>
      <c r="F186" s="24"/>
      <c r="G186" s="24"/>
      <c r="H186" s="24"/>
      <c r="I186" s="24"/>
      <c r="J186" s="24"/>
      <c r="K186" s="25"/>
      <c r="L186" s="44" t="str">
        <f>IF(OR(L184="",N184=""),"",SUM(L184:L185))</f>
        <v/>
      </c>
      <c r="M186" s="44"/>
      <c r="N186" s="44" t="str">
        <f>IF(OR(N184="",L184=""),"",SUM(N184:N185))</f>
        <v/>
      </c>
      <c r="O186" s="23"/>
      <c r="P186" s="24"/>
      <c r="Q186" s="24"/>
      <c r="R186" s="24"/>
      <c r="S186" s="24"/>
      <c r="T186" s="24"/>
      <c r="U186" s="24"/>
      <c r="V186" s="24"/>
      <c r="W186" s="25"/>
      <c r="Z186" s="3"/>
    </row>
    <row r="187" spans="2:26" ht="21">
      <c r="B187" s="67" t="s">
        <v>139</v>
      </c>
      <c r="C187" s="68"/>
      <c r="D187" s="86" t="str">
        <f>IF(OR(L155="",N155=""),"vencedor J47",IF(L155&gt;N155,D153,O153))</f>
        <v>vencedor J47</v>
      </c>
      <c r="E187" s="87"/>
      <c r="F187" s="87"/>
      <c r="G187" s="87"/>
      <c r="H187" s="87"/>
      <c r="I187" s="87"/>
      <c r="J187" s="87"/>
      <c r="K187" s="88"/>
      <c r="L187" s="54"/>
      <c r="M187" s="51" t="s">
        <v>0</v>
      </c>
      <c r="N187" s="55"/>
      <c r="O187" s="86" t="str">
        <f>IF(OR(L158="",N158=""),"vencedor J48",IF(L158&gt;N158,D156,O156))</f>
        <v>vencedor J48</v>
      </c>
      <c r="P187" s="87"/>
      <c r="Q187" s="87"/>
      <c r="R187" s="87"/>
      <c r="S187" s="87"/>
      <c r="T187" s="87"/>
      <c r="U187" s="87"/>
      <c r="V187" s="87"/>
      <c r="W187" s="88"/>
      <c r="Z187" s="3"/>
    </row>
    <row r="188" spans="2:26" ht="21.75" thickBot="1">
      <c r="B188" s="69"/>
      <c r="C188" s="70"/>
      <c r="D188" s="89"/>
      <c r="E188" s="90"/>
      <c r="F188" s="90"/>
      <c r="G188" s="90"/>
      <c r="H188" s="90"/>
      <c r="I188" s="90"/>
      <c r="J188" s="90"/>
      <c r="K188" s="91"/>
      <c r="L188" s="56"/>
      <c r="M188" s="52" t="s">
        <v>0</v>
      </c>
      <c r="N188" s="57"/>
      <c r="O188" s="89"/>
      <c r="P188" s="90"/>
      <c r="Q188" s="90"/>
      <c r="R188" s="90"/>
      <c r="S188" s="90"/>
      <c r="T188" s="90"/>
      <c r="U188" s="90"/>
      <c r="V188" s="90"/>
      <c r="W188" s="91"/>
      <c r="Z188" s="3"/>
    </row>
    <row r="189" spans="2:26" ht="21.75" thickBot="1">
      <c r="B189" s="18"/>
      <c r="C189" s="19"/>
      <c r="D189" s="26"/>
      <c r="E189" s="27"/>
      <c r="F189" s="27"/>
      <c r="G189" s="27"/>
      <c r="H189" s="27"/>
      <c r="I189" s="27"/>
      <c r="J189" s="27"/>
      <c r="K189" s="27"/>
      <c r="L189" s="45" t="str">
        <f>IF(OR(L187="",N187=""),"",SUM(L187:L188))</f>
        <v/>
      </c>
      <c r="M189" s="53"/>
      <c r="N189" s="47" t="str">
        <f>IF(OR(L187="",N187=""),"",SUM(N187:N188))</f>
        <v/>
      </c>
      <c r="O189" s="27"/>
      <c r="P189" s="27"/>
      <c r="Q189" s="27"/>
      <c r="R189" s="27"/>
      <c r="S189" s="27"/>
      <c r="T189" s="27"/>
      <c r="U189" s="27"/>
      <c r="V189" s="27"/>
      <c r="W189" s="28"/>
      <c r="Z189" s="3"/>
    </row>
    <row r="190" spans="2:26">
      <c r="B190" s="29"/>
      <c r="C190" s="29"/>
      <c r="D190" s="30"/>
      <c r="E190" s="30"/>
      <c r="F190" s="30"/>
      <c r="G190" s="30"/>
      <c r="H190" s="30"/>
      <c r="I190" s="30"/>
      <c r="J190" s="30"/>
      <c r="K190" s="30"/>
      <c r="L190" s="31"/>
      <c r="M190" s="31"/>
      <c r="N190" s="31"/>
      <c r="O190" s="30"/>
      <c r="P190" s="30"/>
      <c r="Q190" s="30"/>
      <c r="R190" s="30"/>
      <c r="S190" s="30"/>
      <c r="T190" s="30"/>
      <c r="U190" s="30"/>
      <c r="V190" s="30"/>
      <c r="W190" s="30"/>
      <c r="Z190" s="3"/>
    </row>
    <row r="191" spans="2:26" ht="15.75" thickBot="1">
      <c r="B191" s="29"/>
      <c r="C191" s="29"/>
      <c r="D191" s="30"/>
      <c r="E191" s="30"/>
      <c r="F191" s="30"/>
      <c r="G191" s="30"/>
      <c r="H191" s="30"/>
      <c r="I191" s="30"/>
      <c r="J191" s="30"/>
      <c r="K191" s="30"/>
      <c r="L191" s="31"/>
      <c r="M191" s="31"/>
      <c r="N191" s="31"/>
      <c r="O191" s="30"/>
      <c r="P191" s="30"/>
      <c r="Q191" s="30"/>
      <c r="R191" s="30"/>
      <c r="S191" s="30"/>
      <c r="T191" s="30"/>
      <c r="U191" s="30"/>
      <c r="V191" s="30"/>
      <c r="W191" s="30"/>
      <c r="Z191" s="3"/>
    </row>
    <row r="192" spans="2:26">
      <c r="B192" s="94" t="s">
        <v>21</v>
      </c>
      <c r="C192" s="95"/>
      <c r="D192" s="95"/>
      <c r="E192" s="95"/>
      <c r="F192" s="95"/>
      <c r="G192" s="95"/>
      <c r="H192" s="95"/>
      <c r="I192" s="95"/>
      <c r="J192" s="95"/>
      <c r="K192" s="95"/>
      <c r="L192" s="95"/>
      <c r="M192" s="95"/>
      <c r="N192" s="95"/>
      <c r="O192" s="95"/>
      <c r="P192" s="95"/>
      <c r="Q192" s="95"/>
      <c r="R192" s="95"/>
      <c r="S192" s="95"/>
      <c r="T192" s="95"/>
      <c r="U192" s="95"/>
      <c r="V192" s="95"/>
      <c r="W192" s="96"/>
      <c r="Z192" s="3"/>
    </row>
    <row r="193" spans="2:26" ht="15" customHeight="1" thickBot="1">
      <c r="B193" s="97"/>
      <c r="C193" s="98"/>
      <c r="D193" s="98"/>
      <c r="E193" s="98"/>
      <c r="F193" s="98"/>
      <c r="G193" s="98"/>
      <c r="H193" s="98"/>
      <c r="I193" s="98"/>
      <c r="J193" s="98"/>
      <c r="K193" s="98"/>
      <c r="L193" s="98"/>
      <c r="M193" s="98"/>
      <c r="N193" s="98"/>
      <c r="O193" s="98"/>
      <c r="P193" s="98"/>
      <c r="Q193" s="98"/>
      <c r="R193" s="98"/>
      <c r="S193" s="98"/>
      <c r="T193" s="98"/>
      <c r="U193" s="98"/>
      <c r="V193" s="98"/>
      <c r="W193" s="99"/>
      <c r="Z193" s="3"/>
    </row>
    <row r="194" spans="2:26" ht="15.75" customHeight="1" thickBot="1">
      <c r="B194" s="32"/>
      <c r="C194" s="32"/>
      <c r="D194" s="33"/>
      <c r="E194" s="33"/>
      <c r="F194" s="33"/>
      <c r="G194" s="33"/>
      <c r="H194" s="33"/>
      <c r="I194" s="33"/>
      <c r="J194" s="33"/>
      <c r="K194" s="33"/>
      <c r="L194" s="31"/>
      <c r="M194" s="31"/>
      <c r="N194" s="31"/>
      <c r="O194" s="33"/>
      <c r="P194" s="33"/>
      <c r="Q194" s="33"/>
      <c r="R194" s="33"/>
      <c r="S194" s="33"/>
      <c r="T194" s="33"/>
      <c r="U194" s="33"/>
      <c r="V194" s="33"/>
      <c r="W194" s="33"/>
      <c r="Z194" s="3"/>
    </row>
    <row r="195" spans="2:26" ht="15.75" customHeight="1">
      <c r="B195" s="7"/>
      <c r="C195" s="8"/>
      <c r="D195" s="8"/>
      <c r="E195" s="8"/>
      <c r="F195" s="8"/>
      <c r="G195" s="8"/>
      <c r="H195" s="8"/>
      <c r="I195" s="8"/>
      <c r="J195" s="100" t="s">
        <v>69</v>
      </c>
      <c r="K195" s="101"/>
      <c r="L195" s="101"/>
      <c r="M195" s="101"/>
      <c r="N195" s="101"/>
      <c r="O195" s="101"/>
      <c r="P195" s="102"/>
      <c r="Q195" s="8"/>
      <c r="R195" s="8"/>
      <c r="S195" s="8"/>
      <c r="T195" s="8"/>
      <c r="U195" s="8"/>
      <c r="V195" s="8"/>
      <c r="W195" s="9"/>
      <c r="Z195" s="3"/>
    </row>
    <row r="196" spans="2:26" ht="19.5" customHeight="1" thickBot="1">
      <c r="B196" s="10"/>
      <c r="C196" s="11"/>
      <c r="D196" s="11"/>
      <c r="E196" s="11"/>
      <c r="F196" s="11"/>
      <c r="G196" s="11"/>
      <c r="H196" s="11"/>
      <c r="I196" s="11"/>
      <c r="J196" s="103"/>
      <c r="K196" s="104"/>
      <c r="L196" s="104"/>
      <c r="M196" s="104"/>
      <c r="N196" s="104"/>
      <c r="O196" s="104"/>
      <c r="P196" s="105"/>
      <c r="Q196" s="11"/>
      <c r="R196" s="11"/>
      <c r="S196" s="11"/>
      <c r="T196" s="11"/>
      <c r="U196" s="11"/>
      <c r="V196" s="11"/>
      <c r="W196" s="12"/>
      <c r="Z196" s="3"/>
    </row>
    <row r="197" spans="2:26" ht="21">
      <c r="B197" s="67" t="s">
        <v>140</v>
      </c>
      <c r="C197" s="92"/>
      <c r="D197" s="86" t="str">
        <f>IF(OR(L168="",N168=""),"vencedor 49",IF(L168&gt;N168,D166,O166))</f>
        <v>vencedor 49</v>
      </c>
      <c r="E197" s="87"/>
      <c r="F197" s="87"/>
      <c r="G197" s="87"/>
      <c r="H197" s="87"/>
      <c r="I197" s="87"/>
      <c r="J197" s="87"/>
      <c r="K197" s="88"/>
      <c r="L197" s="54"/>
      <c r="M197" s="51" t="s">
        <v>0</v>
      </c>
      <c r="N197" s="55"/>
      <c r="O197" s="86" t="str">
        <f>IF(OR(L171="",N171=""),"vencedor 50",IF(L171&gt;N171,D169,O169))</f>
        <v>vencedor 50</v>
      </c>
      <c r="P197" s="87"/>
      <c r="Q197" s="87"/>
      <c r="R197" s="87"/>
      <c r="S197" s="87"/>
      <c r="T197" s="87"/>
      <c r="U197" s="87"/>
      <c r="V197" s="87"/>
      <c r="W197" s="88"/>
      <c r="Z197" s="3"/>
    </row>
    <row r="198" spans="2:26" ht="21.75" thickBot="1">
      <c r="B198" s="69"/>
      <c r="C198" s="93"/>
      <c r="D198" s="89"/>
      <c r="E198" s="90"/>
      <c r="F198" s="90"/>
      <c r="G198" s="90"/>
      <c r="H198" s="90"/>
      <c r="I198" s="90"/>
      <c r="J198" s="90"/>
      <c r="K198" s="91"/>
      <c r="L198" s="43"/>
      <c r="M198" s="44" t="s">
        <v>0</v>
      </c>
      <c r="N198" s="46"/>
      <c r="O198" s="89"/>
      <c r="P198" s="90"/>
      <c r="Q198" s="90"/>
      <c r="R198" s="90"/>
      <c r="S198" s="90"/>
      <c r="T198" s="90"/>
      <c r="U198" s="90"/>
      <c r="V198" s="90"/>
      <c r="W198" s="91"/>
      <c r="Z198" s="3"/>
    </row>
    <row r="199" spans="2:26" ht="15" customHeight="1" thickBot="1">
      <c r="B199" s="16"/>
      <c r="C199" s="17"/>
      <c r="D199" s="23"/>
      <c r="E199" s="24"/>
      <c r="F199" s="24"/>
      <c r="G199" s="24"/>
      <c r="H199" s="24"/>
      <c r="I199" s="24"/>
      <c r="J199" s="24"/>
      <c r="K199" s="25"/>
      <c r="L199" s="43" t="str">
        <f>IF(OR(L197="",N197=""),"",SUM(L197:L198))</f>
        <v/>
      </c>
      <c r="M199" s="44"/>
      <c r="N199" s="46" t="str">
        <f>IF(OR(N197="",L197=""),"",SUM(N197:N198))</f>
        <v/>
      </c>
      <c r="O199" s="23"/>
      <c r="P199" s="24"/>
      <c r="Q199" s="24"/>
      <c r="R199" s="24"/>
      <c r="S199" s="24"/>
      <c r="T199" s="24"/>
      <c r="U199" s="24"/>
      <c r="V199" s="24"/>
      <c r="W199" s="25"/>
      <c r="Z199" s="3"/>
    </row>
    <row r="200" spans="2:26" ht="21">
      <c r="B200" s="67" t="s">
        <v>141</v>
      </c>
      <c r="C200" s="92"/>
      <c r="D200" s="86" t="str">
        <f>IF(OR(L174="",N174=""),"vencedor 51",IF(L174&gt;N174,D172,O172))</f>
        <v>vencedor 51</v>
      </c>
      <c r="E200" s="87"/>
      <c r="F200" s="87"/>
      <c r="G200" s="87"/>
      <c r="H200" s="87"/>
      <c r="I200" s="87"/>
      <c r="J200" s="87"/>
      <c r="K200" s="88"/>
      <c r="L200" s="54"/>
      <c r="M200" s="51" t="s">
        <v>0</v>
      </c>
      <c r="N200" s="55"/>
      <c r="O200" s="86" t="str">
        <f>IF(OR(L177="",N177=""),"vencedor 52",IF(L177&gt;N177,D175,O175))</f>
        <v>vencedor 52</v>
      </c>
      <c r="P200" s="87"/>
      <c r="Q200" s="87"/>
      <c r="R200" s="87"/>
      <c r="S200" s="87"/>
      <c r="T200" s="87"/>
      <c r="U200" s="87"/>
      <c r="V200" s="87"/>
      <c r="W200" s="88"/>
      <c r="Z200" s="3"/>
    </row>
    <row r="201" spans="2:26" ht="21.75" thickBot="1">
      <c r="B201" s="69"/>
      <c r="C201" s="93"/>
      <c r="D201" s="89"/>
      <c r="E201" s="90"/>
      <c r="F201" s="90"/>
      <c r="G201" s="90"/>
      <c r="H201" s="90"/>
      <c r="I201" s="90"/>
      <c r="J201" s="90"/>
      <c r="K201" s="91"/>
      <c r="L201" s="44"/>
      <c r="M201" s="44" t="s">
        <v>0</v>
      </c>
      <c r="N201" s="44"/>
      <c r="O201" s="89"/>
      <c r="P201" s="90"/>
      <c r="Q201" s="90"/>
      <c r="R201" s="90"/>
      <c r="S201" s="90"/>
      <c r="T201" s="90"/>
      <c r="U201" s="90"/>
      <c r="V201" s="90"/>
      <c r="W201" s="91"/>
      <c r="Z201" s="3"/>
    </row>
    <row r="202" spans="2:26" ht="15" customHeight="1" thickBot="1">
      <c r="B202" s="16"/>
      <c r="C202" s="17"/>
      <c r="D202" s="23"/>
      <c r="E202" s="24"/>
      <c r="F202" s="24"/>
      <c r="G202" s="24"/>
      <c r="H202" s="24"/>
      <c r="I202" s="24"/>
      <c r="J202" s="24"/>
      <c r="K202" s="25"/>
      <c r="L202" s="44" t="str">
        <f>IF(OR(L200="",N200=""),"",SUM(L200:L201))</f>
        <v/>
      </c>
      <c r="M202" s="44"/>
      <c r="N202" s="44" t="str">
        <f>IF(OR(L200="",N200=""),"",SUM(N200:N201))</f>
        <v/>
      </c>
      <c r="O202" s="23"/>
      <c r="P202" s="24"/>
      <c r="Q202" s="24"/>
      <c r="R202" s="24"/>
      <c r="S202" s="24"/>
      <c r="T202" s="24"/>
      <c r="U202" s="24"/>
      <c r="V202" s="24"/>
      <c r="W202" s="25"/>
      <c r="Z202" s="3"/>
    </row>
    <row r="203" spans="2:26" ht="21">
      <c r="B203" s="67" t="s">
        <v>142</v>
      </c>
      <c r="C203" s="92"/>
      <c r="D203" s="86" t="str">
        <f>IF(OR(L180="",N180=""),"vencedor 53",IF(L180&gt;N180,D178,O178))</f>
        <v>vencedor 53</v>
      </c>
      <c r="E203" s="87"/>
      <c r="F203" s="87"/>
      <c r="G203" s="87"/>
      <c r="H203" s="87"/>
      <c r="I203" s="87"/>
      <c r="J203" s="87"/>
      <c r="K203" s="88"/>
      <c r="L203" s="54"/>
      <c r="M203" s="51" t="s">
        <v>0</v>
      </c>
      <c r="N203" s="55"/>
      <c r="O203" s="86" t="str">
        <f>IF(OR(L183="",N183=""),"vencedor 54",IF(L183&gt;N183,D181,O181))</f>
        <v>vencedor 54</v>
      </c>
      <c r="P203" s="87"/>
      <c r="Q203" s="87"/>
      <c r="R203" s="87"/>
      <c r="S203" s="87"/>
      <c r="T203" s="87"/>
      <c r="U203" s="87"/>
      <c r="V203" s="87"/>
      <c r="W203" s="88"/>
      <c r="Z203" s="3"/>
    </row>
    <row r="204" spans="2:26" ht="21.75" thickBot="1">
      <c r="B204" s="69"/>
      <c r="C204" s="93"/>
      <c r="D204" s="89"/>
      <c r="E204" s="90"/>
      <c r="F204" s="90"/>
      <c r="G204" s="90"/>
      <c r="H204" s="90"/>
      <c r="I204" s="90"/>
      <c r="J204" s="90"/>
      <c r="K204" s="91"/>
      <c r="L204" s="44"/>
      <c r="M204" s="44" t="s">
        <v>0</v>
      </c>
      <c r="N204" s="44"/>
      <c r="O204" s="89"/>
      <c r="P204" s="90"/>
      <c r="Q204" s="90"/>
      <c r="R204" s="90"/>
      <c r="S204" s="90"/>
      <c r="T204" s="90"/>
      <c r="U204" s="90"/>
      <c r="V204" s="90"/>
      <c r="W204" s="91"/>
      <c r="Z204" s="3"/>
    </row>
    <row r="205" spans="2:26" ht="15" customHeight="1" thickBot="1">
      <c r="B205" s="16"/>
      <c r="C205" s="17"/>
      <c r="D205" s="23"/>
      <c r="E205" s="24"/>
      <c r="F205" s="24"/>
      <c r="G205" s="24"/>
      <c r="H205" s="24"/>
      <c r="I205" s="24"/>
      <c r="J205" s="24"/>
      <c r="K205" s="25"/>
      <c r="L205" s="44" t="str">
        <f>IF(OR(L203="",N203=""),"",SUM(L203:L204))</f>
        <v/>
      </c>
      <c r="M205" s="44"/>
      <c r="N205" s="44" t="str">
        <f>IF(OR(N203="",L203=""),"",SUM(N203:N204))</f>
        <v/>
      </c>
      <c r="O205" s="23"/>
      <c r="P205" s="24"/>
      <c r="Q205" s="24"/>
      <c r="R205" s="24"/>
      <c r="S205" s="24"/>
      <c r="T205" s="24"/>
      <c r="U205" s="24"/>
      <c r="V205" s="24"/>
      <c r="W205" s="25"/>
      <c r="Z205" s="3"/>
    </row>
    <row r="206" spans="2:26" ht="21" customHeight="1">
      <c r="B206" s="67" t="s">
        <v>143</v>
      </c>
      <c r="C206" s="68"/>
      <c r="D206" s="86" t="str">
        <f>IF(OR(L186="",N186=""),"vencedor 55",IF(L186&gt;N186,D184,O184))</f>
        <v>vencedor 55</v>
      </c>
      <c r="E206" s="87"/>
      <c r="F206" s="87"/>
      <c r="G206" s="87"/>
      <c r="H206" s="87"/>
      <c r="I206" s="87"/>
      <c r="J206" s="87"/>
      <c r="K206" s="88"/>
      <c r="L206" s="54"/>
      <c r="M206" s="51" t="s">
        <v>0</v>
      </c>
      <c r="N206" s="55"/>
      <c r="O206" s="86" t="str">
        <f>IF(OR(L189="",N189=""),"vencedor 56",IF(L189&gt;N189,D187,O187))</f>
        <v>vencedor 56</v>
      </c>
      <c r="P206" s="87"/>
      <c r="Q206" s="87"/>
      <c r="R206" s="87"/>
      <c r="S206" s="87"/>
      <c r="T206" s="87"/>
      <c r="U206" s="87"/>
      <c r="V206" s="87"/>
      <c r="W206" s="88"/>
      <c r="Z206" s="3"/>
    </row>
    <row r="207" spans="2:26" ht="21.75" customHeight="1" thickBot="1">
      <c r="B207" s="69"/>
      <c r="C207" s="70"/>
      <c r="D207" s="89"/>
      <c r="E207" s="90"/>
      <c r="F207" s="90"/>
      <c r="G207" s="90"/>
      <c r="H207" s="90"/>
      <c r="I207" s="90"/>
      <c r="J207" s="90"/>
      <c r="K207" s="91"/>
      <c r="L207" s="56"/>
      <c r="M207" s="52" t="s">
        <v>0</v>
      </c>
      <c r="N207" s="57"/>
      <c r="O207" s="89"/>
      <c r="P207" s="90"/>
      <c r="Q207" s="90"/>
      <c r="R207" s="90"/>
      <c r="S207" s="90"/>
      <c r="T207" s="90"/>
      <c r="U207" s="90"/>
      <c r="V207" s="90"/>
      <c r="W207" s="91"/>
      <c r="Z207" s="3"/>
    </row>
    <row r="208" spans="2:26" ht="21.75" thickBot="1">
      <c r="B208" s="18"/>
      <c r="C208" s="19"/>
      <c r="D208" s="26"/>
      <c r="E208" s="27"/>
      <c r="F208" s="27"/>
      <c r="G208" s="27"/>
      <c r="H208" s="27"/>
      <c r="I208" s="27"/>
      <c r="J208" s="27"/>
      <c r="K208" s="27"/>
      <c r="L208" s="45" t="str">
        <f>IF(OR(L206="",N206=""),"",SUM(L206:L207))</f>
        <v/>
      </c>
      <c r="M208" s="53"/>
      <c r="N208" s="47" t="str">
        <f>IF(OR(L206="",N206=""),"",SUM(N206:N207))</f>
        <v/>
      </c>
      <c r="O208" s="27"/>
      <c r="P208" s="27"/>
      <c r="Q208" s="27"/>
      <c r="R208" s="27"/>
      <c r="S208" s="27"/>
      <c r="T208" s="27"/>
      <c r="U208" s="27"/>
      <c r="V208" s="27"/>
      <c r="W208" s="28"/>
      <c r="Z208" s="6"/>
    </row>
    <row r="209" spans="2:30">
      <c r="Z209" s="6"/>
      <c r="AA209" s="3"/>
    </row>
    <row r="210" spans="2:30" ht="15.75" thickBot="1">
      <c r="Z210" s="6"/>
      <c r="AA210" s="3"/>
    </row>
    <row r="211" spans="2:30">
      <c r="B211" s="94" t="s">
        <v>22</v>
      </c>
      <c r="C211" s="95"/>
      <c r="D211" s="95"/>
      <c r="E211" s="95"/>
      <c r="F211" s="95"/>
      <c r="G211" s="95"/>
      <c r="H211" s="95"/>
      <c r="I211" s="95"/>
      <c r="J211" s="95"/>
      <c r="K211" s="95"/>
      <c r="L211" s="95"/>
      <c r="M211" s="95"/>
      <c r="N211" s="95"/>
      <c r="O211" s="95"/>
      <c r="P211" s="95"/>
      <c r="Q211" s="95"/>
      <c r="R211" s="95"/>
      <c r="S211" s="95"/>
      <c r="T211" s="95"/>
      <c r="U211" s="95"/>
      <c r="V211" s="95"/>
      <c r="W211" s="96"/>
      <c r="Z211" s="5"/>
      <c r="AA211" s="14"/>
    </row>
    <row r="212" spans="2:30" ht="15.75" thickBot="1">
      <c r="B212" s="97"/>
      <c r="C212" s="98"/>
      <c r="D212" s="98"/>
      <c r="E212" s="98"/>
      <c r="F212" s="98"/>
      <c r="G212" s="98"/>
      <c r="H212" s="98"/>
      <c r="I212" s="98"/>
      <c r="J212" s="98"/>
      <c r="K212" s="98"/>
      <c r="L212" s="98"/>
      <c r="M212" s="98"/>
      <c r="N212" s="98"/>
      <c r="O212" s="98"/>
      <c r="P212" s="98"/>
      <c r="Q212" s="98"/>
      <c r="R212" s="98"/>
      <c r="S212" s="98"/>
      <c r="T212" s="98"/>
      <c r="U212" s="98"/>
      <c r="V212" s="98"/>
      <c r="W212" s="99"/>
      <c r="Z212" s="5"/>
      <c r="AA212" s="14"/>
    </row>
    <row r="213" spans="2:30" ht="15" customHeight="1" thickBot="1">
      <c r="B213" s="32"/>
      <c r="C213" s="32"/>
      <c r="D213" s="33"/>
      <c r="E213" s="33"/>
      <c r="F213" s="33"/>
      <c r="G213" s="33"/>
      <c r="H213" s="33"/>
      <c r="I213" s="33"/>
      <c r="J213" s="33"/>
      <c r="K213" s="33"/>
      <c r="L213" s="31"/>
      <c r="M213" s="31"/>
      <c r="N213" s="31"/>
      <c r="O213" s="33"/>
      <c r="P213" s="33"/>
      <c r="Q213" s="33"/>
      <c r="R213" s="33"/>
      <c r="S213" s="33"/>
      <c r="T213" s="33"/>
      <c r="U213" s="33"/>
      <c r="V213" s="33"/>
      <c r="W213" s="33"/>
      <c r="Y213" s="3"/>
      <c r="Z213" s="5"/>
      <c r="AA213" s="14"/>
      <c r="AD213" s="3"/>
    </row>
    <row r="214" spans="2:30" ht="18" customHeight="1">
      <c r="B214" s="7"/>
      <c r="C214" s="8"/>
      <c r="D214" s="8"/>
      <c r="E214" s="8"/>
      <c r="F214" s="8"/>
      <c r="G214" s="8"/>
      <c r="H214" s="8"/>
      <c r="I214" s="8"/>
      <c r="J214" s="100" t="s">
        <v>70</v>
      </c>
      <c r="K214" s="101"/>
      <c r="L214" s="101"/>
      <c r="M214" s="101"/>
      <c r="N214" s="101"/>
      <c r="O214" s="101"/>
      <c r="P214" s="102"/>
      <c r="Q214" s="8"/>
      <c r="R214" s="8"/>
      <c r="S214" s="8"/>
      <c r="T214" s="8"/>
      <c r="U214" s="8"/>
      <c r="V214" s="8"/>
      <c r="W214" s="9"/>
      <c r="Y214" s="3"/>
      <c r="Z214" s="5"/>
      <c r="AA214" s="14"/>
    </row>
    <row r="215" spans="2:30" ht="18.75" customHeight="1" thickBot="1">
      <c r="B215" s="10"/>
      <c r="C215" s="11"/>
      <c r="D215" s="11"/>
      <c r="E215" s="11"/>
      <c r="F215" s="11"/>
      <c r="G215" s="11"/>
      <c r="H215" s="11"/>
      <c r="I215" s="11"/>
      <c r="J215" s="103"/>
      <c r="K215" s="104"/>
      <c r="L215" s="104"/>
      <c r="M215" s="104"/>
      <c r="N215" s="104"/>
      <c r="O215" s="104"/>
      <c r="P215" s="105"/>
      <c r="Q215" s="11"/>
      <c r="R215" s="11"/>
      <c r="S215" s="11"/>
      <c r="T215" s="11"/>
      <c r="U215" s="11"/>
      <c r="V215" s="11"/>
      <c r="W215" s="12"/>
      <c r="Y215" s="3"/>
      <c r="Z215" s="5"/>
      <c r="AA215" s="14"/>
    </row>
    <row r="216" spans="2:30" ht="21">
      <c r="B216" s="67" t="s">
        <v>144</v>
      </c>
      <c r="C216" s="92"/>
      <c r="D216" s="86" t="str">
        <f>IF(OR(L199="",N199=""),"vencedor 57",IF(L199&gt;N199,D197,O197))</f>
        <v>vencedor 57</v>
      </c>
      <c r="E216" s="87"/>
      <c r="F216" s="87"/>
      <c r="G216" s="87"/>
      <c r="H216" s="87"/>
      <c r="I216" s="87"/>
      <c r="J216" s="87"/>
      <c r="K216" s="88"/>
      <c r="L216" s="54"/>
      <c r="M216" s="13" t="s">
        <v>0</v>
      </c>
      <c r="N216" s="55"/>
      <c r="O216" s="86" t="str">
        <f>IF(OR(L202="",N202=""),"vencedor 58",IF(L202&gt;N202,D200,O200))</f>
        <v>vencedor 58</v>
      </c>
      <c r="P216" s="87"/>
      <c r="Q216" s="87"/>
      <c r="R216" s="87"/>
      <c r="S216" s="87"/>
      <c r="T216" s="87"/>
      <c r="U216" s="87"/>
      <c r="V216" s="87"/>
      <c r="W216" s="88"/>
      <c r="Y216" s="3"/>
      <c r="Z216" s="5"/>
      <c r="AA216" s="14"/>
    </row>
    <row r="217" spans="2:30" ht="21.75" thickBot="1">
      <c r="B217" s="69"/>
      <c r="C217" s="93"/>
      <c r="D217" s="89"/>
      <c r="E217" s="90"/>
      <c r="F217" s="90"/>
      <c r="G217" s="90"/>
      <c r="H217" s="90"/>
      <c r="I217" s="90"/>
      <c r="J217" s="90"/>
      <c r="K217" s="91"/>
      <c r="L217" s="43"/>
      <c r="M217" s="15" t="s">
        <v>0</v>
      </c>
      <c r="N217" s="46"/>
      <c r="O217" s="89"/>
      <c r="P217" s="90"/>
      <c r="Q217" s="90"/>
      <c r="R217" s="90"/>
      <c r="S217" s="90"/>
      <c r="T217" s="90"/>
      <c r="U217" s="90"/>
      <c r="V217" s="90"/>
      <c r="W217" s="91"/>
      <c r="Y217" s="3"/>
      <c r="Z217" s="5"/>
      <c r="AA217" s="14"/>
    </row>
    <row r="218" spans="2:30" ht="16.5" customHeight="1" thickBot="1">
      <c r="B218" s="16"/>
      <c r="C218" s="17"/>
      <c r="D218" s="23"/>
      <c r="E218" s="24"/>
      <c r="F218" s="24"/>
      <c r="G218" s="24"/>
      <c r="H218" s="24"/>
      <c r="I218" s="24"/>
      <c r="J218" s="24"/>
      <c r="K218" s="25"/>
      <c r="L218" s="43" t="str">
        <f>IF(OR(L216="",N216=""),"",SUM(L216:L217))</f>
        <v/>
      </c>
      <c r="M218" s="15"/>
      <c r="N218" s="46" t="str">
        <f>IF(OR(N216="",L216=""),"",SUM(N216:N217))</f>
        <v/>
      </c>
      <c r="O218" s="23"/>
      <c r="P218" s="24"/>
      <c r="Q218" s="24"/>
      <c r="R218" s="24"/>
      <c r="S218" s="24"/>
      <c r="T218" s="24"/>
      <c r="U218" s="24"/>
      <c r="V218" s="24"/>
      <c r="W218" s="25"/>
      <c r="Y218" s="3"/>
      <c r="Z218" s="5"/>
      <c r="AA218" s="14"/>
    </row>
    <row r="219" spans="2:30" ht="21">
      <c r="B219" s="67" t="s">
        <v>145</v>
      </c>
      <c r="C219" s="92"/>
      <c r="D219" s="86" t="str">
        <f>IF(OR(L205="",N205=""),"vencedor 59",IF(L205&gt;N205,D203,O203))</f>
        <v>vencedor 59</v>
      </c>
      <c r="E219" s="87"/>
      <c r="F219" s="87"/>
      <c r="G219" s="87"/>
      <c r="H219" s="87"/>
      <c r="I219" s="87"/>
      <c r="J219" s="87"/>
      <c r="K219" s="88"/>
      <c r="L219" s="54"/>
      <c r="M219" s="13" t="s">
        <v>0</v>
      </c>
      <c r="N219" s="55"/>
      <c r="O219" s="86" t="str">
        <f>IF(OR(L208="",N208=""),"vencedor 60",IF(L208&gt;N208,D206,O206))</f>
        <v>vencedor 60</v>
      </c>
      <c r="P219" s="87"/>
      <c r="Q219" s="87"/>
      <c r="R219" s="87"/>
      <c r="S219" s="87"/>
      <c r="T219" s="87"/>
      <c r="U219" s="87"/>
      <c r="V219" s="87"/>
      <c r="W219" s="88"/>
      <c r="Y219" s="3"/>
      <c r="Z219" s="5"/>
      <c r="AA219" s="14"/>
    </row>
    <row r="220" spans="2:30" ht="21.75" thickBot="1">
      <c r="B220" s="69"/>
      <c r="C220" s="93"/>
      <c r="D220" s="89"/>
      <c r="E220" s="90"/>
      <c r="F220" s="90"/>
      <c r="G220" s="90"/>
      <c r="H220" s="90"/>
      <c r="I220" s="90"/>
      <c r="J220" s="90"/>
      <c r="K220" s="91"/>
      <c r="L220" s="44"/>
      <c r="M220" s="15" t="s">
        <v>0</v>
      </c>
      <c r="N220" s="44"/>
      <c r="O220" s="89"/>
      <c r="P220" s="90"/>
      <c r="Q220" s="90"/>
      <c r="R220" s="90"/>
      <c r="S220" s="90"/>
      <c r="T220" s="90"/>
      <c r="U220" s="90"/>
      <c r="V220" s="90"/>
      <c r="W220" s="91"/>
      <c r="Y220" s="3"/>
      <c r="Z220" s="5"/>
      <c r="AA220" s="14"/>
    </row>
    <row r="221" spans="2:30" ht="16.5" customHeight="1" thickBot="1">
      <c r="B221" s="38"/>
      <c r="C221" s="39"/>
      <c r="D221" s="40"/>
      <c r="E221" s="41"/>
      <c r="F221" s="41"/>
      <c r="G221" s="41"/>
      <c r="H221" s="41"/>
      <c r="I221" s="41"/>
      <c r="J221" s="41"/>
      <c r="K221" s="42"/>
      <c r="L221" s="48" t="str">
        <f>IF(OR(L219="",N219=""),"",SUM(L219:L220))</f>
        <v/>
      </c>
      <c r="M221" s="34"/>
      <c r="N221" s="48" t="str">
        <f>IF(OR(L219="",N219=""),"",SUM(N219:N220))</f>
        <v/>
      </c>
      <c r="O221" s="40"/>
      <c r="P221" s="41"/>
      <c r="Q221" s="41"/>
      <c r="R221" s="41"/>
      <c r="S221" s="41"/>
      <c r="T221" s="41"/>
      <c r="U221" s="41"/>
      <c r="V221" s="41"/>
      <c r="W221" s="42"/>
      <c r="Y221" s="3"/>
      <c r="Z221" s="5"/>
      <c r="AA221" s="35"/>
    </row>
    <row r="222" spans="2:30">
      <c r="Y222" s="3"/>
      <c r="Z222" s="5"/>
      <c r="AA222" s="14"/>
    </row>
    <row r="223" spans="2:30">
      <c r="Y223" s="3"/>
      <c r="Z223" s="5"/>
      <c r="AA223" s="14"/>
    </row>
    <row r="224" spans="2:30">
      <c r="Y224" s="3"/>
      <c r="Z224" s="5"/>
      <c r="AA224" s="14"/>
    </row>
    <row r="225" spans="2:27" ht="15.75" thickBot="1">
      <c r="Y225" s="3"/>
      <c r="Z225" s="5"/>
      <c r="AA225" s="14"/>
    </row>
    <row r="226" spans="2:27">
      <c r="B226" s="94" t="s">
        <v>23</v>
      </c>
      <c r="C226" s="95"/>
      <c r="D226" s="95"/>
      <c r="E226" s="95"/>
      <c r="F226" s="95"/>
      <c r="G226" s="95"/>
      <c r="H226" s="95"/>
      <c r="I226" s="95"/>
      <c r="J226" s="95"/>
      <c r="K226" s="95"/>
      <c r="L226" s="95"/>
      <c r="M226" s="95"/>
      <c r="N226" s="95"/>
      <c r="O226" s="95"/>
      <c r="P226" s="95"/>
      <c r="Q226" s="95"/>
      <c r="R226" s="95"/>
      <c r="S226" s="95"/>
      <c r="T226" s="95"/>
      <c r="U226" s="95"/>
      <c r="V226" s="95"/>
      <c r="W226" s="96"/>
      <c r="Y226" s="3"/>
      <c r="Z226" s="5"/>
      <c r="AA226" s="14"/>
    </row>
    <row r="227" spans="2:27" ht="15.75" thickBot="1">
      <c r="B227" s="97"/>
      <c r="C227" s="98"/>
      <c r="D227" s="98"/>
      <c r="E227" s="98"/>
      <c r="F227" s="98"/>
      <c r="G227" s="98"/>
      <c r="H227" s="98"/>
      <c r="I227" s="98"/>
      <c r="J227" s="98"/>
      <c r="K227" s="98"/>
      <c r="L227" s="98"/>
      <c r="M227" s="98"/>
      <c r="N227" s="98"/>
      <c r="O227" s="98"/>
      <c r="P227" s="98"/>
      <c r="Q227" s="98"/>
      <c r="R227" s="98"/>
      <c r="S227" s="98"/>
      <c r="T227" s="98"/>
      <c r="U227" s="98"/>
      <c r="V227" s="98"/>
      <c r="W227" s="99"/>
      <c r="Y227" s="3"/>
      <c r="Z227" s="5"/>
      <c r="AA227" s="14"/>
    </row>
    <row r="228" spans="2:27" ht="18" customHeight="1" thickBot="1">
      <c r="B228" s="32"/>
      <c r="C228" s="32"/>
      <c r="D228" s="33"/>
      <c r="E228" s="33"/>
      <c r="F228" s="33"/>
      <c r="G228" s="33"/>
      <c r="H228" s="33"/>
      <c r="I228" s="33"/>
      <c r="J228" s="33"/>
      <c r="K228" s="33"/>
      <c r="L228" s="31"/>
      <c r="M228" s="31"/>
      <c r="N228" s="31"/>
      <c r="O228" s="33"/>
      <c r="P228" s="33"/>
      <c r="Q228" s="33"/>
      <c r="R228" s="33"/>
      <c r="S228" s="33"/>
      <c r="T228" s="33"/>
      <c r="U228" s="33"/>
      <c r="V228" s="33"/>
      <c r="W228" s="33"/>
      <c r="Y228" s="3"/>
      <c r="Z228" s="5"/>
      <c r="AA228" s="14"/>
    </row>
    <row r="229" spans="2:27" ht="15.75" customHeight="1">
      <c r="B229" s="7"/>
      <c r="C229" s="8"/>
      <c r="D229" s="8"/>
      <c r="E229" s="8"/>
      <c r="F229" s="8"/>
      <c r="G229" s="8"/>
      <c r="H229" s="8"/>
      <c r="I229" s="8"/>
      <c r="J229" s="100" t="s">
        <v>25</v>
      </c>
      <c r="K229" s="101"/>
      <c r="L229" s="101"/>
      <c r="M229" s="101"/>
      <c r="N229" s="101"/>
      <c r="O229" s="101"/>
      <c r="P229" s="102"/>
      <c r="Q229" s="8"/>
      <c r="R229" s="8"/>
      <c r="S229" s="8"/>
      <c r="T229" s="8"/>
      <c r="U229" s="8"/>
      <c r="V229" s="8"/>
      <c r="W229" s="9"/>
      <c r="Y229" s="3"/>
      <c r="Z229" s="5"/>
      <c r="AA229" s="14"/>
    </row>
    <row r="230" spans="2:27" ht="15.75" customHeight="1" thickBot="1">
      <c r="B230" s="10"/>
      <c r="C230" s="11"/>
      <c r="D230" s="11"/>
      <c r="E230" s="11"/>
      <c r="F230" s="11"/>
      <c r="G230" s="11"/>
      <c r="H230" s="11"/>
      <c r="I230" s="11"/>
      <c r="J230" s="103"/>
      <c r="K230" s="104"/>
      <c r="L230" s="104"/>
      <c r="M230" s="104"/>
      <c r="N230" s="104"/>
      <c r="O230" s="104"/>
      <c r="P230" s="105"/>
      <c r="Q230" s="11"/>
      <c r="R230" s="11"/>
      <c r="S230" s="11"/>
      <c r="T230" s="11"/>
      <c r="U230" s="11"/>
      <c r="V230" s="11"/>
      <c r="W230" s="12"/>
      <c r="Y230" s="3"/>
      <c r="Z230" s="5"/>
      <c r="AA230" s="14"/>
    </row>
    <row r="231" spans="2:27" ht="21">
      <c r="B231" s="67" t="s">
        <v>146</v>
      </c>
      <c r="C231" s="92"/>
      <c r="D231" s="86" t="str">
        <f>IF(OR(L218="",N218=""),"Perdedor J61",IF(L218&lt;N218,D216,O216))</f>
        <v>Perdedor J61</v>
      </c>
      <c r="E231" s="87"/>
      <c r="F231" s="87"/>
      <c r="G231" s="87"/>
      <c r="H231" s="87"/>
      <c r="I231" s="87"/>
      <c r="J231" s="87"/>
      <c r="K231" s="88"/>
      <c r="L231" s="54"/>
      <c r="M231" s="13" t="s">
        <v>0</v>
      </c>
      <c r="N231" s="55"/>
      <c r="O231" s="86" t="str">
        <f>IF(OR(L221="",N221=""),"Perdedor J62",IF(L221&lt;N221,D219,O219))</f>
        <v>Perdedor J62</v>
      </c>
      <c r="P231" s="87"/>
      <c r="Q231" s="87"/>
      <c r="R231" s="87"/>
      <c r="S231" s="87"/>
      <c r="T231" s="87"/>
      <c r="U231" s="87"/>
      <c r="V231" s="87"/>
      <c r="W231" s="88"/>
      <c r="Y231" s="3"/>
      <c r="Z231" s="5"/>
      <c r="AA231" s="14"/>
    </row>
    <row r="232" spans="2:27" ht="21.75" thickBot="1">
      <c r="B232" s="69"/>
      <c r="C232" s="93"/>
      <c r="D232" s="89"/>
      <c r="E232" s="90"/>
      <c r="F232" s="90"/>
      <c r="G232" s="90"/>
      <c r="H232" s="90"/>
      <c r="I232" s="90"/>
      <c r="J232" s="90"/>
      <c r="K232" s="91"/>
      <c r="L232" s="43"/>
      <c r="M232" s="15" t="s">
        <v>0</v>
      </c>
      <c r="N232" s="46"/>
      <c r="O232" s="89"/>
      <c r="P232" s="90"/>
      <c r="Q232" s="90"/>
      <c r="R232" s="90"/>
      <c r="S232" s="90"/>
      <c r="T232" s="90"/>
      <c r="U232" s="90"/>
      <c r="V232" s="90"/>
      <c r="W232" s="91"/>
      <c r="Y232" s="3"/>
      <c r="Z232" s="5"/>
      <c r="AA232" s="14"/>
    </row>
    <row r="233" spans="2:27" ht="29.25" thickBot="1">
      <c r="B233" s="38"/>
      <c r="C233" s="39"/>
      <c r="D233" s="40"/>
      <c r="E233" s="41"/>
      <c r="F233" s="41"/>
      <c r="G233" s="41"/>
      <c r="H233" s="41"/>
      <c r="I233" s="41"/>
      <c r="J233" s="41"/>
      <c r="K233" s="42"/>
      <c r="L233" s="49" t="str">
        <f>IF(OR(L231="",N231=""),"",SUM(L231:L232))</f>
        <v/>
      </c>
      <c r="M233" s="34"/>
      <c r="N233" s="50" t="str">
        <f>IF(OR(N231="",L231=""),"",SUM(N231:N232))</f>
        <v/>
      </c>
      <c r="O233" s="40"/>
      <c r="P233" s="41"/>
      <c r="Q233" s="41"/>
      <c r="R233" s="41"/>
      <c r="S233" s="41"/>
      <c r="T233" s="41"/>
      <c r="U233" s="41"/>
      <c r="V233" s="41"/>
      <c r="W233" s="42"/>
      <c r="Y233" s="3"/>
      <c r="Z233" s="5"/>
      <c r="AA233" s="14"/>
    </row>
    <row r="234" spans="2:27" ht="15.75" thickBot="1">
      <c r="Y234" s="3"/>
      <c r="Z234" s="5"/>
      <c r="AA234" s="14"/>
    </row>
    <row r="235" spans="2:27">
      <c r="B235" s="94" t="s">
        <v>24</v>
      </c>
      <c r="C235" s="95"/>
      <c r="D235" s="95"/>
      <c r="E235" s="95"/>
      <c r="F235" s="95"/>
      <c r="G235" s="95"/>
      <c r="H235" s="95"/>
      <c r="I235" s="95"/>
      <c r="J235" s="95"/>
      <c r="K235" s="95"/>
      <c r="L235" s="95"/>
      <c r="M235" s="95"/>
      <c r="N235" s="95"/>
      <c r="O235" s="95"/>
      <c r="P235" s="95"/>
      <c r="Q235" s="95"/>
      <c r="R235" s="95"/>
      <c r="S235" s="95"/>
      <c r="T235" s="95"/>
      <c r="U235" s="95"/>
      <c r="V235" s="95"/>
      <c r="W235" s="96"/>
      <c r="Y235" s="3"/>
      <c r="Z235" s="5"/>
      <c r="AA235" s="14"/>
    </row>
    <row r="236" spans="2:27" ht="15.75" thickBot="1">
      <c r="B236" s="97"/>
      <c r="C236" s="98"/>
      <c r="D236" s="98"/>
      <c r="E236" s="98"/>
      <c r="F236" s="98"/>
      <c r="G236" s="98"/>
      <c r="H236" s="98"/>
      <c r="I236" s="98"/>
      <c r="J236" s="98"/>
      <c r="K236" s="98"/>
      <c r="L236" s="98"/>
      <c r="M236" s="98"/>
      <c r="N236" s="98"/>
      <c r="O236" s="98"/>
      <c r="P236" s="98"/>
      <c r="Q236" s="98"/>
      <c r="R236" s="98"/>
      <c r="S236" s="98"/>
      <c r="T236" s="98"/>
      <c r="U236" s="98"/>
      <c r="V236" s="98"/>
      <c r="W236" s="99"/>
      <c r="Y236" s="3"/>
      <c r="Z236" s="5"/>
      <c r="AA236" s="14"/>
    </row>
    <row r="237" spans="2:27" ht="15.75" customHeight="1" thickBot="1">
      <c r="B237" s="32"/>
      <c r="C237" s="32"/>
      <c r="D237" s="33"/>
      <c r="E237" s="33"/>
      <c r="F237" s="33"/>
      <c r="G237" s="33"/>
      <c r="H237" s="33"/>
      <c r="I237" s="33"/>
      <c r="J237" s="33"/>
      <c r="K237" s="33"/>
      <c r="L237" s="31"/>
      <c r="M237" s="31"/>
      <c r="N237" s="31"/>
      <c r="O237" s="33"/>
      <c r="P237" s="33"/>
      <c r="Q237" s="33"/>
      <c r="R237" s="33"/>
      <c r="S237" s="33"/>
      <c r="T237" s="33"/>
      <c r="U237" s="33"/>
      <c r="V237" s="33"/>
      <c r="W237" s="33"/>
      <c r="Y237" s="3"/>
      <c r="Z237" s="5"/>
      <c r="AA237" s="14"/>
    </row>
    <row r="238" spans="2:27" ht="17.25" customHeight="1">
      <c r="B238" s="7"/>
      <c r="C238" s="8"/>
      <c r="D238" s="8"/>
      <c r="E238" s="8"/>
      <c r="F238" s="8"/>
      <c r="G238" s="8"/>
      <c r="H238" s="8"/>
      <c r="I238" s="8"/>
      <c r="J238" s="100" t="s">
        <v>25</v>
      </c>
      <c r="K238" s="101"/>
      <c r="L238" s="101"/>
      <c r="M238" s="101"/>
      <c r="N238" s="101"/>
      <c r="O238" s="101"/>
      <c r="P238" s="102"/>
      <c r="Q238" s="8"/>
      <c r="R238" s="8"/>
      <c r="S238" s="8"/>
      <c r="T238" s="8"/>
      <c r="U238" s="8"/>
      <c r="V238" s="8"/>
      <c r="W238" s="9"/>
      <c r="Y238" s="3"/>
      <c r="Z238" s="5"/>
      <c r="AA238" s="14"/>
    </row>
    <row r="239" spans="2:27" ht="10.5" customHeight="1" thickBot="1">
      <c r="B239" s="10"/>
      <c r="C239" s="11"/>
      <c r="D239" s="11"/>
      <c r="E239" s="11"/>
      <c r="F239" s="11"/>
      <c r="G239" s="11"/>
      <c r="H239" s="11"/>
      <c r="I239" s="11"/>
      <c r="J239" s="103"/>
      <c r="K239" s="104"/>
      <c r="L239" s="104"/>
      <c r="M239" s="104"/>
      <c r="N239" s="104"/>
      <c r="O239" s="104"/>
      <c r="P239" s="105"/>
      <c r="Q239" s="11"/>
      <c r="R239" s="11"/>
      <c r="S239" s="11"/>
      <c r="T239" s="11"/>
      <c r="U239" s="11"/>
      <c r="V239" s="11"/>
      <c r="W239" s="12"/>
      <c r="Y239" s="3"/>
      <c r="Z239" s="5"/>
      <c r="AA239" s="14"/>
    </row>
    <row r="240" spans="2:27" ht="21">
      <c r="B240" s="67" t="s">
        <v>146</v>
      </c>
      <c r="C240" s="92"/>
      <c r="D240" s="86" t="str">
        <f>IF(OR(L218="",N218=""),"vencedor J61",IF(L218&gt;N218,D216,O216))</f>
        <v>vencedor J61</v>
      </c>
      <c r="E240" s="87"/>
      <c r="F240" s="87"/>
      <c r="G240" s="87"/>
      <c r="H240" s="87"/>
      <c r="I240" s="87"/>
      <c r="J240" s="87"/>
      <c r="K240" s="88"/>
      <c r="L240" s="54"/>
      <c r="M240" s="13" t="s">
        <v>0</v>
      </c>
      <c r="N240" s="55"/>
      <c r="O240" s="86" t="str">
        <f>IF(OR(L221="",N221=""),"vencedor 62",IF(L221&gt;N221,D219,O219))</f>
        <v>vencedor 62</v>
      </c>
      <c r="P240" s="87"/>
      <c r="Q240" s="87"/>
      <c r="R240" s="87"/>
      <c r="S240" s="87"/>
      <c r="T240" s="87"/>
      <c r="U240" s="87"/>
      <c r="V240" s="87"/>
      <c r="W240" s="88"/>
      <c r="Y240" s="3"/>
      <c r="Z240" s="5"/>
      <c r="AA240" s="14"/>
    </row>
    <row r="241" spans="1:27" ht="21.75" thickBot="1">
      <c r="B241" s="69"/>
      <c r="C241" s="93"/>
      <c r="D241" s="89"/>
      <c r="E241" s="90"/>
      <c r="F241" s="90"/>
      <c r="G241" s="90"/>
      <c r="H241" s="90"/>
      <c r="I241" s="90"/>
      <c r="J241" s="90"/>
      <c r="K241" s="91"/>
      <c r="L241" s="43"/>
      <c r="M241" s="15" t="s">
        <v>0</v>
      </c>
      <c r="N241" s="46"/>
      <c r="O241" s="89"/>
      <c r="P241" s="90"/>
      <c r="Q241" s="90"/>
      <c r="R241" s="90"/>
      <c r="S241" s="90"/>
      <c r="T241" s="90"/>
      <c r="U241" s="90"/>
      <c r="V241" s="90"/>
      <c r="W241" s="91"/>
      <c r="Y241" s="3"/>
      <c r="Z241" s="5"/>
      <c r="AA241" s="14"/>
    </row>
    <row r="242" spans="1:27" ht="29.25" thickBot="1">
      <c r="B242" s="38"/>
      <c r="C242" s="39"/>
      <c r="D242" s="40"/>
      <c r="E242" s="41"/>
      <c r="F242" s="41"/>
      <c r="G242" s="41"/>
      <c r="H242" s="41"/>
      <c r="I242" s="41"/>
      <c r="J242" s="41"/>
      <c r="K242" s="42"/>
      <c r="L242" s="49" t="str">
        <f>IF(OR(L240="",N240=""),"",SUM(L240:L241))</f>
        <v/>
      </c>
      <c r="M242" s="34"/>
      <c r="N242" s="50" t="str">
        <f>IF(OR(N240="",L240=""),"",SUM(N240:N241))</f>
        <v/>
      </c>
      <c r="O242" s="40"/>
      <c r="P242" s="41"/>
      <c r="Q242" s="41"/>
      <c r="R242" s="41"/>
      <c r="S242" s="41"/>
      <c r="T242" s="41"/>
      <c r="U242" s="41"/>
      <c r="V242" s="41"/>
      <c r="W242" s="42"/>
      <c r="Y242" s="3"/>
      <c r="Z242" s="6"/>
      <c r="AA242" s="14"/>
    </row>
    <row r="243" spans="1:27">
      <c r="Y243" s="3"/>
      <c r="Z243" s="6"/>
      <c r="AA243" s="14"/>
    </row>
    <row r="244" spans="1:27">
      <c r="Y244" s="3"/>
      <c r="Z244" s="6"/>
      <c r="AA244" s="14"/>
    </row>
    <row r="245" spans="1:27">
      <c r="A245" s="29"/>
      <c r="B245" s="29"/>
      <c r="C245" s="29"/>
      <c r="D245" s="29"/>
      <c r="E245" s="29"/>
      <c r="F245" s="29"/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  <c r="V245" s="29"/>
      <c r="W245" s="29"/>
      <c r="X245" s="29"/>
      <c r="Y245" s="36"/>
      <c r="Z245" s="37"/>
      <c r="AA245" s="14"/>
    </row>
    <row r="246" spans="1:27" ht="15.75" thickBot="1">
      <c r="A246" s="29"/>
      <c r="B246" s="29"/>
      <c r="C246" s="29"/>
      <c r="D246" s="29"/>
      <c r="E246" s="29"/>
      <c r="F246" s="29"/>
      <c r="G246" s="29"/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  <c r="V246" s="29"/>
      <c r="W246" s="29"/>
      <c r="X246" s="29"/>
      <c r="Y246" s="36"/>
      <c r="Z246" s="37"/>
      <c r="AA246" s="14"/>
    </row>
    <row r="247" spans="1:27">
      <c r="A247" s="29"/>
      <c r="B247" s="77" t="str">
        <f>IF(OR(L242="",N242=""),"Campeão",IF(L242&gt;N242,D240,O240))</f>
        <v>Campeão</v>
      </c>
      <c r="C247" s="78"/>
      <c r="D247" s="78"/>
      <c r="E247" s="78"/>
      <c r="F247" s="78"/>
      <c r="G247" s="78"/>
      <c r="H247" s="78"/>
      <c r="I247" s="78"/>
      <c r="J247" s="79"/>
      <c r="K247" s="123" t="s">
        <v>147</v>
      </c>
      <c r="L247" s="124"/>
      <c r="M247" s="124"/>
      <c r="N247" s="124"/>
      <c r="O247" s="124"/>
      <c r="P247" s="124"/>
      <c r="Q247" s="124"/>
      <c r="R247" s="124"/>
      <c r="S247" s="124"/>
      <c r="T247" s="124"/>
      <c r="U247" s="124"/>
      <c r="V247" s="124"/>
      <c r="W247" s="124"/>
      <c r="X247" s="124"/>
      <c r="Y247" s="125"/>
      <c r="Z247" s="29"/>
      <c r="AA247" s="14"/>
    </row>
    <row r="248" spans="1:27">
      <c r="A248" s="29"/>
      <c r="B248" s="80"/>
      <c r="C248" s="81"/>
      <c r="D248" s="81"/>
      <c r="E248" s="81"/>
      <c r="F248" s="81"/>
      <c r="G248" s="81"/>
      <c r="H248" s="81"/>
      <c r="I248" s="81"/>
      <c r="J248" s="82"/>
      <c r="K248" s="121"/>
      <c r="L248" s="122"/>
      <c r="M248" s="122"/>
      <c r="N248" s="122"/>
      <c r="O248" s="122"/>
      <c r="P248" s="122"/>
      <c r="Q248" s="122"/>
      <c r="R248" s="122"/>
      <c r="S248" s="122"/>
      <c r="T248" s="122"/>
      <c r="U248" s="122"/>
      <c r="V248" s="122"/>
      <c r="W248" s="122"/>
      <c r="X248" s="122"/>
      <c r="Y248" s="126"/>
      <c r="Z248" s="29"/>
      <c r="AA248" s="14"/>
    </row>
    <row r="249" spans="1:27">
      <c r="A249" s="29"/>
      <c r="B249" s="80"/>
      <c r="C249" s="81"/>
      <c r="D249" s="81"/>
      <c r="E249" s="81"/>
      <c r="F249" s="81"/>
      <c r="G249" s="81"/>
      <c r="H249" s="81"/>
      <c r="I249" s="81"/>
      <c r="J249" s="82"/>
      <c r="K249" s="121"/>
      <c r="L249" s="122"/>
      <c r="M249" s="122"/>
      <c r="N249" s="122"/>
      <c r="O249" s="122"/>
      <c r="P249" s="122"/>
      <c r="Q249" s="122"/>
      <c r="R249" s="122"/>
      <c r="S249" s="122"/>
      <c r="T249" s="122"/>
      <c r="U249" s="122"/>
      <c r="V249" s="122"/>
      <c r="W249" s="122"/>
      <c r="X249" s="122"/>
      <c r="Y249" s="126"/>
      <c r="Z249" s="29"/>
      <c r="AA249" s="14"/>
    </row>
    <row r="250" spans="1:27">
      <c r="A250" s="29"/>
      <c r="B250" s="80"/>
      <c r="C250" s="81"/>
      <c r="D250" s="81"/>
      <c r="E250" s="81"/>
      <c r="F250" s="81"/>
      <c r="G250" s="81"/>
      <c r="H250" s="81"/>
      <c r="I250" s="81"/>
      <c r="J250" s="82"/>
      <c r="K250" s="121"/>
      <c r="L250" s="122"/>
      <c r="M250" s="122"/>
      <c r="N250" s="122"/>
      <c r="O250" s="122"/>
      <c r="P250" s="122"/>
      <c r="Q250" s="122"/>
      <c r="R250" s="122"/>
      <c r="S250" s="122"/>
      <c r="T250" s="122"/>
      <c r="U250" s="122"/>
      <c r="V250" s="122"/>
      <c r="W250" s="122"/>
      <c r="X250" s="122"/>
      <c r="Y250" s="126"/>
      <c r="Z250" s="29"/>
      <c r="AA250" s="14"/>
    </row>
    <row r="251" spans="1:27">
      <c r="A251" s="29"/>
      <c r="B251" s="80"/>
      <c r="C251" s="81"/>
      <c r="D251" s="81"/>
      <c r="E251" s="81"/>
      <c r="F251" s="81"/>
      <c r="G251" s="81"/>
      <c r="H251" s="81"/>
      <c r="I251" s="81"/>
      <c r="J251" s="82"/>
      <c r="K251" s="121"/>
      <c r="L251" s="122"/>
      <c r="M251" s="122"/>
      <c r="N251" s="122"/>
      <c r="O251" s="122"/>
      <c r="P251" s="122"/>
      <c r="Q251" s="122"/>
      <c r="R251" s="122"/>
      <c r="S251" s="122"/>
      <c r="T251" s="122"/>
      <c r="U251" s="122"/>
      <c r="V251" s="122"/>
      <c r="W251" s="122"/>
      <c r="X251" s="122"/>
      <c r="Y251" s="126"/>
      <c r="Z251" s="29"/>
      <c r="AA251" s="14"/>
    </row>
    <row r="252" spans="1:27">
      <c r="A252" s="29"/>
      <c r="B252" s="80"/>
      <c r="C252" s="81"/>
      <c r="D252" s="81"/>
      <c r="E252" s="81"/>
      <c r="F252" s="81"/>
      <c r="G252" s="81"/>
      <c r="H252" s="81"/>
      <c r="I252" s="81"/>
      <c r="J252" s="82"/>
      <c r="K252" s="121"/>
      <c r="L252" s="122"/>
      <c r="M252" s="122"/>
      <c r="N252" s="122"/>
      <c r="O252" s="122"/>
      <c r="P252" s="122"/>
      <c r="Q252" s="122"/>
      <c r="R252" s="122"/>
      <c r="S252" s="122"/>
      <c r="T252" s="122"/>
      <c r="U252" s="122"/>
      <c r="V252" s="122"/>
      <c r="W252" s="122"/>
      <c r="X252" s="122"/>
      <c r="Y252" s="126"/>
      <c r="Z252" s="29"/>
      <c r="AA252" s="14"/>
    </row>
    <row r="253" spans="1:27">
      <c r="A253" s="29"/>
      <c r="B253" s="80"/>
      <c r="C253" s="81"/>
      <c r="D253" s="81"/>
      <c r="E253" s="81"/>
      <c r="F253" s="81"/>
      <c r="G253" s="81"/>
      <c r="H253" s="81"/>
      <c r="I253" s="81"/>
      <c r="J253" s="82"/>
      <c r="K253" s="121"/>
      <c r="L253" s="122"/>
      <c r="M253" s="122"/>
      <c r="N253" s="122"/>
      <c r="O253" s="122"/>
      <c r="P253" s="122"/>
      <c r="Q253" s="122"/>
      <c r="R253" s="122"/>
      <c r="S253" s="122"/>
      <c r="T253" s="122"/>
      <c r="U253" s="122"/>
      <c r="V253" s="122"/>
      <c r="W253" s="122"/>
      <c r="X253" s="122"/>
      <c r="Y253" s="126"/>
      <c r="Z253" s="29"/>
      <c r="AA253" s="14"/>
    </row>
    <row r="254" spans="1:27">
      <c r="A254" s="29"/>
      <c r="B254" s="80"/>
      <c r="C254" s="81"/>
      <c r="D254" s="81"/>
      <c r="E254" s="81"/>
      <c r="F254" s="81"/>
      <c r="G254" s="81"/>
      <c r="H254" s="81"/>
      <c r="I254" s="81"/>
      <c r="J254" s="82"/>
      <c r="K254" s="121"/>
      <c r="L254" s="122"/>
      <c r="M254" s="122"/>
      <c r="N254" s="122"/>
      <c r="O254" s="122"/>
      <c r="P254" s="122"/>
      <c r="Q254" s="122"/>
      <c r="R254" s="122"/>
      <c r="S254" s="122"/>
      <c r="T254" s="122"/>
      <c r="U254" s="122"/>
      <c r="V254" s="122"/>
      <c r="W254" s="122"/>
      <c r="X254" s="122"/>
      <c r="Y254" s="126"/>
      <c r="Z254" s="29"/>
      <c r="AA254" s="14"/>
    </row>
    <row r="255" spans="1:27">
      <c r="A255" s="29"/>
      <c r="B255" s="80"/>
      <c r="C255" s="81"/>
      <c r="D255" s="81"/>
      <c r="E255" s="81"/>
      <c r="F255" s="81"/>
      <c r="G255" s="81"/>
      <c r="H255" s="81"/>
      <c r="I255" s="81"/>
      <c r="J255" s="82"/>
      <c r="K255" s="121"/>
      <c r="L255" s="122"/>
      <c r="M255" s="122"/>
      <c r="N255" s="122"/>
      <c r="O255" s="122"/>
      <c r="P255" s="122"/>
      <c r="Q255" s="122"/>
      <c r="R255" s="122"/>
      <c r="S255" s="122"/>
      <c r="T255" s="122"/>
      <c r="U255" s="122"/>
      <c r="V255" s="122"/>
      <c r="W255" s="122"/>
      <c r="X255" s="122"/>
      <c r="Y255" s="126"/>
      <c r="Z255" s="29"/>
      <c r="AA255" s="14"/>
    </row>
    <row r="256" spans="1:27" ht="15.75" thickBot="1">
      <c r="A256" s="29"/>
      <c r="B256" s="83"/>
      <c r="C256" s="84"/>
      <c r="D256" s="84"/>
      <c r="E256" s="84"/>
      <c r="F256" s="84"/>
      <c r="G256" s="84"/>
      <c r="H256" s="84"/>
      <c r="I256" s="84"/>
      <c r="J256" s="85"/>
      <c r="K256" s="127"/>
      <c r="L256" s="128"/>
      <c r="M256" s="128"/>
      <c r="N256" s="128"/>
      <c r="O256" s="128"/>
      <c r="P256" s="128"/>
      <c r="Q256" s="128"/>
      <c r="R256" s="128"/>
      <c r="S256" s="128"/>
      <c r="T256" s="128"/>
      <c r="U256" s="128"/>
      <c r="V256" s="128"/>
      <c r="W256" s="128"/>
      <c r="X256" s="128"/>
      <c r="Y256" s="129"/>
      <c r="Z256" s="29"/>
      <c r="AA256" s="3"/>
    </row>
    <row r="257" spans="1:27">
      <c r="A257" s="29"/>
      <c r="B257" s="29"/>
      <c r="D257" s="29"/>
      <c r="E257" s="29"/>
      <c r="F257" s="29"/>
      <c r="G257" s="29"/>
      <c r="H257" s="29"/>
      <c r="I257" s="29"/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  <c r="V257" s="29"/>
      <c r="W257" s="29"/>
      <c r="X257" s="29"/>
      <c r="Y257" s="36"/>
      <c r="Z257" s="37"/>
      <c r="AA257" s="3"/>
    </row>
    <row r="258" spans="1:27" ht="15.75" thickBot="1">
      <c r="A258" s="29"/>
      <c r="B258" s="29"/>
      <c r="C258" s="29"/>
      <c r="D258" s="29"/>
      <c r="E258" s="29"/>
      <c r="F258" s="29"/>
      <c r="G258" s="29"/>
      <c r="H258" s="29"/>
      <c r="I258" s="29"/>
      <c r="J258" s="29"/>
      <c r="K258" s="29"/>
      <c r="L258" s="29"/>
      <c r="M258" s="29"/>
      <c r="N258" s="29"/>
      <c r="O258" s="29"/>
      <c r="P258" s="29"/>
      <c r="Q258" s="29"/>
      <c r="R258" s="29"/>
      <c r="S258" s="29"/>
      <c r="T258" s="29"/>
      <c r="U258" s="29"/>
      <c r="V258" s="29"/>
      <c r="W258" s="29"/>
      <c r="X258" s="29"/>
      <c r="Y258" s="36"/>
      <c r="Z258" s="37"/>
      <c r="AA258" s="3"/>
    </row>
    <row r="259" spans="1:27">
      <c r="B259" s="77" t="str">
        <f>IF(OR(L242="",N242=""),"Vice",IF(L242&lt;N242,D240,O240))</f>
        <v>Vice</v>
      </c>
      <c r="C259" s="78"/>
      <c r="D259" s="78"/>
      <c r="E259" s="78"/>
      <c r="F259" s="78"/>
      <c r="G259" s="78"/>
      <c r="H259" s="78"/>
      <c r="I259" s="78"/>
      <c r="J259" s="79"/>
      <c r="K259" s="123" t="s">
        <v>147</v>
      </c>
      <c r="L259" s="124"/>
      <c r="M259" s="124"/>
      <c r="N259" s="124"/>
      <c r="O259" s="124"/>
      <c r="P259" s="124"/>
      <c r="Q259" s="124"/>
      <c r="R259" s="124"/>
      <c r="S259" s="124"/>
      <c r="T259" s="124"/>
      <c r="U259" s="124"/>
      <c r="V259" s="124"/>
      <c r="W259" s="124"/>
      <c r="X259" s="124"/>
      <c r="Y259" s="125"/>
      <c r="Z259" s="6"/>
      <c r="AA259" s="3"/>
    </row>
    <row r="260" spans="1:27">
      <c r="B260" s="80"/>
      <c r="C260" s="81"/>
      <c r="D260" s="81"/>
      <c r="E260" s="81"/>
      <c r="F260" s="81"/>
      <c r="G260" s="81"/>
      <c r="H260" s="81"/>
      <c r="I260" s="81"/>
      <c r="J260" s="82"/>
      <c r="K260" s="121"/>
      <c r="L260" s="122"/>
      <c r="M260" s="122"/>
      <c r="N260" s="122"/>
      <c r="O260" s="122"/>
      <c r="P260" s="122"/>
      <c r="Q260" s="122"/>
      <c r="R260" s="122"/>
      <c r="S260" s="122"/>
      <c r="T260" s="122"/>
      <c r="U260" s="122"/>
      <c r="V260" s="122"/>
      <c r="W260" s="122"/>
      <c r="X260" s="122"/>
      <c r="Y260" s="126"/>
      <c r="Z260" s="6"/>
      <c r="AA260" s="3"/>
    </row>
    <row r="261" spans="1:27">
      <c r="B261" s="80"/>
      <c r="C261" s="81"/>
      <c r="D261" s="81"/>
      <c r="E261" s="81"/>
      <c r="F261" s="81"/>
      <c r="G261" s="81"/>
      <c r="H261" s="81"/>
      <c r="I261" s="81"/>
      <c r="J261" s="82"/>
      <c r="K261" s="121"/>
      <c r="L261" s="122"/>
      <c r="M261" s="122"/>
      <c r="N261" s="122"/>
      <c r="O261" s="122"/>
      <c r="P261" s="122"/>
      <c r="Q261" s="122"/>
      <c r="R261" s="122"/>
      <c r="S261" s="122"/>
      <c r="T261" s="122"/>
      <c r="U261" s="122"/>
      <c r="V261" s="122"/>
      <c r="W261" s="122"/>
      <c r="X261" s="122"/>
      <c r="Y261" s="126"/>
      <c r="Z261" s="6"/>
    </row>
    <row r="262" spans="1:27">
      <c r="B262" s="80"/>
      <c r="C262" s="81"/>
      <c r="D262" s="81"/>
      <c r="E262" s="81"/>
      <c r="F262" s="81"/>
      <c r="G262" s="81"/>
      <c r="H262" s="81"/>
      <c r="I262" s="81"/>
      <c r="J262" s="82"/>
      <c r="K262" s="121"/>
      <c r="L262" s="122"/>
      <c r="M262" s="122"/>
      <c r="N262" s="122"/>
      <c r="O262" s="122"/>
      <c r="P262" s="122"/>
      <c r="Q262" s="122"/>
      <c r="R262" s="122"/>
      <c r="S262" s="122"/>
      <c r="T262" s="122"/>
      <c r="U262" s="122"/>
      <c r="V262" s="122"/>
      <c r="W262" s="122"/>
      <c r="X262" s="122"/>
      <c r="Y262" s="126"/>
    </row>
    <row r="263" spans="1:27">
      <c r="B263" s="80"/>
      <c r="C263" s="81"/>
      <c r="D263" s="81"/>
      <c r="E263" s="81"/>
      <c r="F263" s="81"/>
      <c r="G263" s="81"/>
      <c r="H263" s="81"/>
      <c r="I263" s="81"/>
      <c r="J263" s="82"/>
      <c r="K263" s="121"/>
      <c r="L263" s="122"/>
      <c r="M263" s="122"/>
      <c r="N263" s="122"/>
      <c r="O263" s="122"/>
      <c r="P263" s="122"/>
      <c r="Q263" s="122"/>
      <c r="R263" s="122"/>
      <c r="S263" s="122"/>
      <c r="T263" s="122"/>
      <c r="U263" s="122"/>
      <c r="V263" s="122"/>
      <c r="W263" s="122"/>
      <c r="X263" s="122"/>
      <c r="Y263" s="126"/>
    </row>
    <row r="264" spans="1:27">
      <c r="B264" s="80"/>
      <c r="C264" s="81"/>
      <c r="D264" s="81"/>
      <c r="E264" s="81"/>
      <c r="F264" s="81"/>
      <c r="G264" s="81"/>
      <c r="H264" s="81"/>
      <c r="I264" s="81"/>
      <c r="J264" s="82"/>
      <c r="K264" s="121"/>
      <c r="L264" s="122"/>
      <c r="M264" s="122"/>
      <c r="N264" s="122"/>
      <c r="O264" s="122"/>
      <c r="P264" s="122"/>
      <c r="Q264" s="122"/>
      <c r="R264" s="122"/>
      <c r="S264" s="122"/>
      <c r="T264" s="122"/>
      <c r="U264" s="122"/>
      <c r="V264" s="122"/>
      <c r="W264" s="122"/>
      <c r="X264" s="122"/>
      <c r="Y264" s="126"/>
    </row>
    <row r="265" spans="1:27">
      <c r="B265" s="80"/>
      <c r="C265" s="81"/>
      <c r="D265" s="81"/>
      <c r="E265" s="81"/>
      <c r="F265" s="81"/>
      <c r="G265" s="81"/>
      <c r="H265" s="81"/>
      <c r="I265" s="81"/>
      <c r="J265" s="82"/>
      <c r="K265" s="121"/>
      <c r="L265" s="122"/>
      <c r="M265" s="122"/>
      <c r="N265" s="122"/>
      <c r="O265" s="122"/>
      <c r="P265" s="122"/>
      <c r="Q265" s="122"/>
      <c r="R265" s="122"/>
      <c r="S265" s="122"/>
      <c r="T265" s="122"/>
      <c r="U265" s="122"/>
      <c r="V265" s="122"/>
      <c r="W265" s="122"/>
      <c r="X265" s="122"/>
      <c r="Y265" s="126"/>
    </row>
    <row r="266" spans="1:27">
      <c r="B266" s="80"/>
      <c r="C266" s="81"/>
      <c r="D266" s="81"/>
      <c r="E266" s="81"/>
      <c r="F266" s="81"/>
      <c r="G266" s="81"/>
      <c r="H266" s="81"/>
      <c r="I266" s="81"/>
      <c r="J266" s="82"/>
      <c r="K266" s="121"/>
      <c r="L266" s="122"/>
      <c r="M266" s="122"/>
      <c r="N266" s="122"/>
      <c r="O266" s="122"/>
      <c r="P266" s="122"/>
      <c r="Q266" s="122"/>
      <c r="R266" s="122"/>
      <c r="S266" s="122"/>
      <c r="T266" s="122"/>
      <c r="U266" s="122"/>
      <c r="V266" s="122"/>
      <c r="W266" s="122"/>
      <c r="X266" s="122"/>
      <c r="Y266" s="126"/>
    </row>
    <row r="267" spans="1:27">
      <c r="B267" s="80"/>
      <c r="C267" s="81"/>
      <c r="D267" s="81"/>
      <c r="E267" s="81"/>
      <c r="F267" s="81"/>
      <c r="G267" s="81"/>
      <c r="H267" s="81"/>
      <c r="I267" s="81"/>
      <c r="J267" s="82"/>
      <c r="K267" s="121"/>
      <c r="L267" s="122"/>
      <c r="M267" s="122"/>
      <c r="N267" s="122"/>
      <c r="O267" s="122"/>
      <c r="P267" s="122"/>
      <c r="Q267" s="122"/>
      <c r="R267" s="122"/>
      <c r="S267" s="122"/>
      <c r="T267" s="122"/>
      <c r="U267" s="122"/>
      <c r="V267" s="122"/>
      <c r="W267" s="122"/>
      <c r="X267" s="122"/>
      <c r="Y267" s="126"/>
    </row>
    <row r="268" spans="1:27" ht="15.75" thickBot="1">
      <c r="B268" s="83"/>
      <c r="C268" s="84"/>
      <c r="D268" s="84"/>
      <c r="E268" s="84"/>
      <c r="F268" s="84"/>
      <c r="G268" s="84"/>
      <c r="H268" s="84"/>
      <c r="I268" s="84"/>
      <c r="J268" s="85"/>
      <c r="K268" s="127"/>
      <c r="L268" s="128"/>
      <c r="M268" s="128"/>
      <c r="N268" s="128"/>
      <c r="O268" s="128"/>
      <c r="P268" s="128"/>
      <c r="Q268" s="128"/>
      <c r="R268" s="128"/>
      <c r="S268" s="128"/>
      <c r="T268" s="128"/>
      <c r="U268" s="128"/>
      <c r="V268" s="128"/>
      <c r="W268" s="128"/>
      <c r="X268" s="128"/>
      <c r="Y268" s="129"/>
    </row>
    <row r="270" spans="1:27" ht="15.75" thickBot="1"/>
    <row r="271" spans="1:27">
      <c r="B271" s="77" t="str">
        <f>IF(OR(L233="",N233=""),"3º Lugar",IF(M233&gt;N233,D231,O231))</f>
        <v>3º Lugar</v>
      </c>
      <c r="C271" s="78"/>
      <c r="D271" s="78"/>
      <c r="E271" s="78"/>
      <c r="F271" s="78"/>
      <c r="G271" s="78"/>
      <c r="H271" s="78"/>
      <c r="I271" s="78"/>
      <c r="J271" s="79"/>
      <c r="K271" s="123" t="s">
        <v>147</v>
      </c>
      <c r="L271" s="124"/>
      <c r="M271" s="124"/>
      <c r="N271" s="124"/>
      <c r="O271" s="124"/>
      <c r="P271" s="124"/>
      <c r="Q271" s="124"/>
      <c r="R271" s="124"/>
      <c r="S271" s="124"/>
      <c r="T271" s="124"/>
      <c r="U271" s="124"/>
      <c r="V271" s="124"/>
      <c r="W271" s="124"/>
      <c r="X271" s="124"/>
      <c r="Y271" s="125"/>
    </row>
    <row r="272" spans="1:27">
      <c r="B272" s="80"/>
      <c r="C272" s="81"/>
      <c r="D272" s="81"/>
      <c r="E272" s="81"/>
      <c r="F272" s="81"/>
      <c r="G272" s="81"/>
      <c r="H272" s="81"/>
      <c r="I272" s="81"/>
      <c r="J272" s="82"/>
      <c r="K272" s="121"/>
      <c r="L272" s="122"/>
      <c r="M272" s="122"/>
      <c r="N272" s="122"/>
      <c r="O272" s="122"/>
      <c r="P272" s="122"/>
      <c r="Q272" s="122"/>
      <c r="R272" s="122"/>
      <c r="S272" s="122"/>
      <c r="T272" s="122"/>
      <c r="U272" s="122"/>
      <c r="V272" s="122"/>
      <c r="W272" s="122"/>
      <c r="X272" s="122"/>
      <c r="Y272" s="126"/>
    </row>
    <row r="273" spans="2:25">
      <c r="B273" s="80"/>
      <c r="C273" s="81"/>
      <c r="D273" s="81"/>
      <c r="E273" s="81"/>
      <c r="F273" s="81"/>
      <c r="G273" s="81"/>
      <c r="H273" s="81"/>
      <c r="I273" s="81"/>
      <c r="J273" s="82"/>
      <c r="K273" s="121"/>
      <c r="L273" s="122"/>
      <c r="M273" s="122"/>
      <c r="N273" s="122"/>
      <c r="O273" s="122"/>
      <c r="P273" s="122"/>
      <c r="Q273" s="122"/>
      <c r="R273" s="122"/>
      <c r="S273" s="122"/>
      <c r="T273" s="122"/>
      <c r="U273" s="122"/>
      <c r="V273" s="122"/>
      <c r="W273" s="122"/>
      <c r="X273" s="122"/>
      <c r="Y273" s="126"/>
    </row>
    <row r="274" spans="2:25">
      <c r="B274" s="80"/>
      <c r="C274" s="81"/>
      <c r="D274" s="81"/>
      <c r="E274" s="81"/>
      <c r="F274" s="81"/>
      <c r="G274" s="81"/>
      <c r="H274" s="81"/>
      <c r="I274" s="81"/>
      <c r="J274" s="82"/>
      <c r="K274" s="121"/>
      <c r="L274" s="122"/>
      <c r="M274" s="122"/>
      <c r="N274" s="122"/>
      <c r="O274" s="122"/>
      <c r="P274" s="122"/>
      <c r="Q274" s="122"/>
      <c r="R274" s="122"/>
      <c r="S274" s="122"/>
      <c r="T274" s="122"/>
      <c r="U274" s="122"/>
      <c r="V274" s="122"/>
      <c r="W274" s="122"/>
      <c r="X274" s="122"/>
      <c r="Y274" s="126"/>
    </row>
    <row r="275" spans="2:25">
      <c r="B275" s="80"/>
      <c r="C275" s="81"/>
      <c r="D275" s="81"/>
      <c r="E275" s="81"/>
      <c r="F275" s="81"/>
      <c r="G275" s="81"/>
      <c r="H275" s="81"/>
      <c r="I275" s="81"/>
      <c r="J275" s="82"/>
      <c r="K275" s="121"/>
      <c r="L275" s="122"/>
      <c r="M275" s="122"/>
      <c r="N275" s="122"/>
      <c r="O275" s="122"/>
      <c r="P275" s="122"/>
      <c r="Q275" s="122"/>
      <c r="R275" s="122"/>
      <c r="S275" s="122"/>
      <c r="T275" s="122"/>
      <c r="U275" s="122"/>
      <c r="V275" s="122"/>
      <c r="W275" s="122"/>
      <c r="X275" s="122"/>
      <c r="Y275" s="126"/>
    </row>
    <row r="276" spans="2:25">
      <c r="B276" s="80"/>
      <c r="C276" s="81"/>
      <c r="D276" s="81"/>
      <c r="E276" s="81"/>
      <c r="F276" s="81"/>
      <c r="G276" s="81"/>
      <c r="H276" s="81"/>
      <c r="I276" s="81"/>
      <c r="J276" s="82"/>
      <c r="K276" s="121"/>
      <c r="L276" s="122"/>
      <c r="M276" s="122"/>
      <c r="N276" s="122"/>
      <c r="O276" s="122"/>
      <c r="P276" s="122"/>
      <c r="Q276" s="122"/>
      <c r="R276" s="122"/>
      <c r="S276" s="122"/>
      <c r="T276" s="122"/>
      <c r="U276" s="122"/>
      <c r="V276" s="122"/>
      <c r="W276" s="122"/>
      <c r="X276" s="122"/>
      <c r="Y276" s="126"/>
    </row>
    <row r="277" spans="2:25">
      <c r="B277" s="80"/>
      <c r="C277" s="81"/>
      <c r="D277" s="81"/>
      <c r="E277" s="81"/>
      <c r="F277" s="81"/>
      <c r="G277" s="81"/>
      <c r="H277" s="81"/>
      <c r="I277" s="81"/>
      <c r="J277" s="82"/>
      <c r="K277" s="121"/>
      <c r="L277" s="122"/>
      <c r="M277" s="122"/>
      <c r="N277" s="122"/>
      <c r="O277" s="122"/>
      <c r="P277" s="122"/>
      <c r="Q277" s="122"/>
      <c r="R277" s="122"/>
      <c r="S277" s="122"/>
      <c r="T277" s="122"/>
      <c r="U277" s="122"/>
      <c r="V277" s="122"/>
      <c r="W277" s="122"/>
      <c r="X277" s="122"/>
      <c r="Y277" s="126"/>
    </row>
    <row r="278" spans="2:25">
      <c r="B278" s="80"/>
      <c r="C278" s="81"/>
      <c r="D278" s="81"/>
      <c r="E278" s="81"/>
      <c r="F278" s="81"/>
      <c r="G278" s="81"/>
      <c r="H278" s="81"/>
      <c r="I278" s="81"/>
      <c r="J278" s="82"/>
      <c r="K278" s="121"/>
      <c r="L278" s="122"/>
      <c r="M278" s="122"/>
      <c r="N278" s="122"/>
      <c r="O278" s="122"/>
      <c r="P278" s="122"/>
      <c r="Q278" s="122"/>
      <c r="R278" s="122"/>
      <c r="S278" s="122"/>
      <c r="T278" s="122"/>
      <c r="U278" s="122"/>
      <c r="V278" s="122"/>
      <c r="W278" s="122"/>
      <c r="X278" s="122"/>
      <c r="Y278" s="126"/>
    </row>
    <row r="279" spans="2:25">
      <c r="B279" s="80"/>
      <c r="C279" s="81"/>
      <c r="D279" s="81"/>
      <c r="E279" s="81"/>
      <c r="F279" s="81"/>
      <c r="G279" s="81"/>
      <c r="H279" s="81"/>
      <c r="I279" s="81"/>
      <c r="J279" s="82"/>
      <c r="K279" s="121"/>
      <c r="L279" s="122"/>
      <c r="M279" s="122"/>
      <c r="N279" s="122"/>
      <c r="O279" s="122"/>
      <c r="P279" s="122"/>
      <c r="Q279" s="122"/>
      <c r="R279" s="122"/>
      <c r="S279" s="122"/>
      <c r="T279" s="122"/>
      <c r="U279" s="122"/>
      <c r="V279" s="122"/>
      <c r="W279" s="122"/>
      <c r="X279" s="122"/>
      <c r="Y279" s="126"/>
    </row>
    <row r="280" spans="2:25" ht="15.75" thickBot="1">
      <c r="B280" s="83"/>
      <c r="C280" s="84"/>
      <c r="D280" s="84"/>
      <c r="E280" s="84"/>
      <c r="F280" s="84"/>
      <c r="G280" s="84"/>
      <c r="H280" s="84"/>
      <c r="I280" s="84"/>
      <c r="J280" s="85"/>
      <c r="K280" s="127"/>
      <c r="L280" s="128"/>
      <c r="M280" s="128"/>
      <c r="N280" s="128"/>
      <c r="O280" s="128"/>
      <c r="P280" s="128"/>
      <c r="Q280" s="128"/>
      <c r="R280" s="128"/>
      <c r="S280" s="128"/>
      <c r="T280" s="128"/>
      <c r="U280" s="128"/>
      <c r="V280" s="128"/>
      <c r="W280" s="128"/>
      <c r="X280" s="128"/>
      <c r="Y280" s="129"/>
    </row>
    <row r="282" spans="2:25" ht="15.75" thickBot="1"/>
    <row r="283" spans="2:25">
      <c r="B283" s="77" t="str">
        <f>IF(OR(L233="",N233=""),"4º Lugar",IF(M233&lt;N233,D231,O231))</f>
        <v>4º Lugar</v>
      </c>
      <c r="C283" s="78"/>
      <c r="D283" s="78"/>
      <c r="E283" s="78"/>
      <c r="F283" s="78"/>
      <c r="G283" s="78"/>
      <c r="H283" s="78"/>
      <c r="I283" s="78"/>
      <c r="J283" s="79"/>
    </row>
    <row r="284" spans="2:25">
      <c r="B284" s="80"/>
      <c r="C284" s="81"/>
      <c r="D284" s="81"/>
      <c r="E284" s="81"/>
      <c r="F284" s="81"/>
      <c r="G284" s="81"/>
      <c r="H284" s="81"/>
      <c r="I284" s="81"/>
      <c r="J284" s="82"/>
    </row>
    <row r="285" spans="2:25">
      <c r="B285" s="80"/>
      <c r="C285" s="81"/>
      <c r="D285" s="81"/>
      <c r="E285" s="81"/>
      <c r="F285" s="81"/>
      <c r="G285" s="81"/>
      <c r="H285" s="81"/>
      <c r="I285" s="81"/>
      <c r="J285" s="82"/>
    </row>
    <row r="286" spans="2:25">
      <c r="B286" s="80"/>
      <c r="C286" s="81"/>
      <c r="D286" s="81"/>
      <c r="E286" s="81"/>
      <c r="F286" s="81"/>
      <c r="G286" s="81"/>
      <c r="H286" s="81"/>
      <c r="I286" s="81"/>
      <c r="J286" s="82"/>
    </row>
    <row r="287" spans="2:25">
      <c r="B287" s="80"/>
      <c r="C287" s="81"/>
      <c r="D287" s="81"/>
      <c r="E287" s="81"/>
      <c r="F287" s="81"/>
      <c r="G287" s="81"/>
      <c r="H287" s="81"/>
      <c r="I287" s="81"/>
      <c r="J287" s="82"/>
    </row>
    <row r="288" spans="2:25">
      <c r="B288" s="80"/>
      <c r="C288" s="81"/>
      <c r="D288" s="81"/>
      <c r="E288" s="81"/>
      <c r="F288" s="81"/>
      <c r="G288" s="81"/>
      <c r="H288" s="81"/>
      <c r="I288" s="81"/>
      <c r="J288" s="82"/>
    </row>
    <row r="289" spans="2:10">
      <c r="B289" s="80"/>
      <c r="C289" s="81"/>
      <c r="D289" s="81"/>
      <c r="E289" s="81"/>
      <c r="F289" s="81"/>
      <c r="G289" s="81"/>
      <c r="H289" s="81"/>
      <c r="I289" s="81"/>
      <c r="J289" s="82"/>
    </row>
    <row r="290" spans="2:10">
      <c r="B290" s="80"/>
      <c r="C290" s="81"/>
      <c r="D290" s="81"/>
      <c r="E290" s="81"/>
      <c r="F290" s="81"/>
      <c r="G290" s="81"/>
      <c r="H290" s="81"/>
      <c r="I290" s="81"/>
      <c r="J290" s="82"/>
    </row>
    <row r="291" spans="2:10">
      <c r="B291" s="80"/>
      <c r="C291" s="81"/>
      <c r="D291" s="81"/>
      <c r="E291" s="81"/>
      <c r="F291" s="81"/>
      <c r="G291" s="81"/>
      <c r="H291" s="81"/>
      <c r="I291" s="81"/>
      <c r="J291" s="82"/>
    </row>
    <row r="292" spans="2:10" ht="15.75" thickBot="1">
      <c r="B292" s="83"/>
      <c r="C292" s="84"/>
      <c r="D292" s="84"/>
      <c r="E292" s="84"/>
      <c r="F292" s="84"/>
      <c r="G292" s="84"/>
      <c r="H292" s="84"/>
      <c r="I292" s="84"/>
      <c r="J292" s="85"/>
    </row>
  </sheetData>
  <sheetProtection password="D8CE" sheet="1" objects="1" scenarios="1"/>
  <mergeCells count="218">
    <mergeCell ref="K259:Y268"/>
    <mergeCell ref="K271:Y280"/>
    <mergeCell ref="B2:W3"/>
    <mergeCell ref="B5:W6"/>
    <mergeCell ref="B55:C56"/>
    <mergeCell ref="D55:K56"/>
    <mergeCell ref="O55:W56"/>
    <mergeCell ref="B49:C50"/>
    <mergeCell ref="D49:K50"/>
    <mergeCell ref="O49:W50"/>
    <mergeCell ref="B52:C53"/>
    <mergeCell ref="D52:K53"/>
    <mergeCell ref="O52:W53"/>
    <mergeCell ref="B46:C47"/>
    <mergeCell ref="D46:K47"/>
    <mergeCell ref="O46:W47"/>
    <mergeCell ref="B37:C38"/>
    <mergeCell ref="D37:K38"/>
    <mergeCell ref="O37:W38"/>
    <mergeCell ref="B40:C41"/>
    <mergeCell ref="D40:K41"/>
    <mergeCell ref="O40:W41"/>
    <mergeCell ref="B28:C29"/>
    <mergeCell ref="D28:K29"/>
    <mergeCell ref="J8:P9"/>
    <mergeCell ref="B10:C11"/>
    <mergeCell ref="D10:K11"/>
    <mergeCell ref="O10:W11"/>
    <mergeCell ref="B43:C44"/>
    <mergeCell ref="D43:K44"/>
    <mergeCell ref="O43:W44"/>
    <mergeCell ref="B106:W107"/>
    <mergeCell ref="B247:J256"/>
    <mergeCell ref="K247:Y256"/>
    <mergeCell ref="J109:P110"/>
    <mergeCell ref="B13:C14"/>
    <mergeCell ref="D13:K14"/>
    <mergeCell ref="O13:W14"/>
    <mergeCell ref="B16:C17"/>
    <mergeCell ref="O111:W112"/>
    <mergeCell ref="B19:C20"/>
    <mergeCell ref="D19:K20"/>
    <mergeCell ref="O19:W20"/>
    <mergeCell ref="B22:C23"/>
    <mergeCell ref="D22:K23"/>
    <mergeCell ref="O22:W23"/>
    <mergeCell ref="B34:C35"/>
    <mergeCell ref="D34:K35"/>
    <mergeCell ref="O34:W35"/>
    <mergeCell ref="D16:K17"/>
    <mergeCell ref="O16:W17"/>
    <mergeCell ref="B31:C32"/>
    <mergeCell ref="D31:K32"/>
    <mergeCell ref="O31:W32"/>
    <mergeCell ref="B25:C26"/>
    <mergeCell ref="D25:K26"/>
    <mergeCell ref="O25:W26"/>
    <mergeCell ref="O28:W29"/>
    <mergeCell ref="B114:C115"/>
    <mergeCell ref="D114:K115"/>
    <mergeCell ref="O114:W115"/>
    <mergeCell ref="B111:C112"/>
    <mergeCell ref="D111:K112"/>
    <mergeCell ref="B58:C59"/>
    <mergeCell ref="D58:K59"/>
    <mergeCell ref="O58:W59"/>
    <mergeCell ref="B61:C62"/>
    <mergeCell ref="D61:K62"/>
    <mergeCell ref="O61:W62"/>
    <mergeCell ref="B64:C65"/>
    <mergeCell ref="D64:K65"/>
    <mergeCell ref="O64:W65"/>
    <mergeCell ref="B67:C68"/>
    <mergeCell ref="D67:K68"/>
    <mergeCell ref="B117:C118"/>
    <mergeCell ref="D117:K118"/>
    <mergeCell ref="O117:W118"/>
    <mergeCell ref="B120:C121"/>
    <mergeCell ref="D120:K121"/>
    <mergeCell ref="O120:W121"/>
    <mergeCell ref="B123:C124"/>
    <mergeCell ref="D123:K124"/>
    <mergeCell ref="O123:W124"/>
    <mergeCell ref="B126:C127"/>
    <mergeCell ref="D126:K127"/>
    <mergeCell ref="O126:W127"/>
    <mergeCell ref="B129:C130"/>
    <mergeCell ref="D129:K130"/>
    <mergeCell ref="O129:W130"/>
    <mergeCell ref="B132:C133"/>
    <mergeCell ref="D132:K133"/>
    <mergeCell ref="O132:W133"/>
    <mergeCell ref="B135:C136"/>
    <mergeCell ref="D135:K136"/>
    <mergeCell ref="O135:W136"/>
    <mergeCell ref="B138:C139"/>
    <mergeCell ref="D138:K139"/>
    <mergeCell ref="O138:W139"/>
    <mergeCell ref="B141:C142"/>
    <mergeCell ref="D141:K142"/>
    <mergeCell ref="O141:W142"/>
    <mergeCell ref="B144:C145"/>
    <mergeCell ref="D144:K145"/>
    <mergeCell ref="O144:W145"/>
    <mergeCell ref="B147:C148"/>
    <mergeCell ref="D147:K148"/>
    <mergeCell ref="O147:W148"/>
    <mergeCell ref="B161:W162"/>
    <mergeCell ref="J164:P165"/>
    <mergeCell ref="B166:C167"/>
    <mergeCell ref="D166:K167"/>
    <mergeCell ref="O166:W167"/>
    <mergeCell ref="B169:C170"/>
    <mergeCell ref="D169:K170"/>
    <mergeCell ref="O169:W170"/>
    <mergeCell ref="B150:C151"/>
    <mergeCell ref="D150:K151"/>
    <mergeCell ref="O150:W151"/>
    <mergeCell ref="B153:C154"/>
    <mergeCell ref="D153:K154"/>
    <mergeCell ref="O153:W154"/>
    <mergeCell ref="B156:C157"/>
    <mergeCell ref="D156:K157"/>
    <mergeCell ref="O156:W157"/>
    <mergeCell ref="B172:C173"/>
    <mergeCell ref="D172:K173"/>
    <mergeCell ref="O172:W173"/>
    <mergeCell ref="B175:C176"/>
    <mergeCell ref="D175:K176"/>
    <mergeCell ref="O175:W176"/>
    <mergeCell ref="B178:C179"/>
    <mergeCell ref="D178:K179"/>
    <mergeCell ref="O178:W179"/>
    <mergeCell ref="O203:W204"/>
    <mergeCell ref="B192:W193"/>
    <mergeCell ref="J195:P196"/>
    <mergeCell ref="B197:C198"/>
    <mergeCell ref="O200:W201"/>
    <mergeCell ref="B203:C204"/>
    <mergeCell ref="D203:K204"/>
    <mergeCell ref="B181:C182"/>
    <mergeCell ref="D181:K182"/>
    <mergeCell ref="O181:W182"/>
    <mergeCell ref="B184:C185"/>
    <mergeCell ref="D184:K185"/>
    <mergeCell ref="O184:W185"/>
    <mergeCell ref="B187:C188"/>
    <mergeCell ref="D187:K188"/>
    <mergeCell ref="O187:W188"/>
    <mergeCell ref="J229:P230"/>
    <mergeCell ref="B231:C232"/>
    <mergeCell ref="D231:K232"/>
    <mergeCell ref="O231:W232"/>
    <mergeCell ref="B235:W236"/>
    <mergeCell ref="J238:P239"/>
    <mergeCell ref="O216:W217"/>
    <mergeCell ref="B219:C220"/>
    <mergeCell ref="D219:K220"/>
    <mergeCell ref="D73:K74"/>
    <mergeCell ref="O73:W74"/>
    <mergeCell ref="B76:C77"/>
    <mergeCell ref="D76:K77"/>
    <mergeCell ref="O76:W77"/>
    <mergeCell ref="B259:J268"/>
    <mergeCell ref="B271:J280"/>
    <mergeCell ref="B283:J292"/>
    <mergeCell ref="D197:K198"/>
    <mergeCell ref="O197:W198"/>
    <mergeCell ref="B200:C201"/>
    <mergeCell ref="D200:K201"/>
    <mergeCell ref="B206:C207"/>
    <mergeCell ref="D206:K207"/>
    <mergeCell ref="O206:W207"/>
    <mergeCell ref="O219:W220"/>
    <mergeCell ref="B211:W212"/>
    <mergeCell ref="J214:P215"/>
    <mergeCell ref="B216:C217"/>
    <mergeCell ref="D216:K217"/>
    <mergeCell ref="B240:C241"/>
    <mergeCell ref="D240:K241"/>
    <mergeCell ref="O240:W241"/>
    <mergeCell ref="B226:W227"/>
    <mergeCell ref="B103:C104"/>
    <mergeCell ref="D103:K104"/>
    <mergeCell ref="O103:W104"/>
    <mergeCell ref="B88:C89"/>
    <mergeCell ref="D88:K89"/>
    <mergeCell ref="O88:W89"/>
    <mergeCell ref="B91:C92"/>
    <mergeCell ref="D91:K92"/>
    <mergeCell ref="O91:W92"/>
    <mergeCell ref="B94:C95"/>
    <mergeCell ref="D94:K95"/>
    <mergeCell ref="O94:W95"/>
    <mergeCell ref="AA51:AA66"/>
    <mergeCell ref="AA3:AA18"/>
    <mergeCell ref="AA19:AA34"/>
    <mergeCell ref="AA35:AA50"/>
    <mergeCell ref="B97:C98"/>
    <mergeCell ref="D97:K98"/>
    <mergeCell ref="O97:W98"/>
    <mergeCell ref="B100:C101"/>
    <mergeCell ref="D100:K101"/>
    <mergeCell ref="O100:W101"/>
    <mergeCell ref="B79:C80"/>
    <mergeCell ref="D79:K80"/>
    <mergeCell ref="O79:W80"/>
    <mergeCell ref="B82:C83"/>
    <mergeCell ref="D82:K83"/>
    <mergeCell ref="O82:W83"/>
    <mergeCell ref="B85:C86"/>
    <mergeCell ref="D85:K86"/>
    <mergeCell ref="O85:W86"/>
    <mergeCell ref="O67:W68"/>
    <mergeCell ref="B70:C71"/>
    <mergeCell ref="D70:K71"/>
    <mergeCell ref="O70:W71"/>
    <mergeCell ref="B73:C74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COPA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dcterms:created xsi:type="dcterms:W3CDTF">2013-06-18T11:19:45Z</dcterms:created>
  <dcterms:modified xsi:type="dcterms:W3CDTF">2015-04-10T20:14:14Z</dcterms:modified>
</cp:coreProperties>
</file>